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6"/>
  </bookViews>
  <sheets>
    <sheet name="ор22" sheetId="1" r:id="rId1"/>
    <sheet name="р145" sheetId="2" r:id="rId2"/>
    <sheet name="Р. Люк1" sheetId="3" r:id="rId3"/>
    <sheet name="увив13" sheetId="4" r:id="rId4"/>
    <sheet name="Рад149" sheetId="5" r:id="rId5"/>
    <sheet name="рад147" sheetId="6" r:id="rId6"/>
    <sheet name="Вод1" sheetId="7" r:id="rId7"/>
  </sheets>
  <definedNames/>
  <calcPr fullCalcOnLoad="1"/>
</workbook>
</file>

<file path=xl/sharedStrings.xml><?xml version="1.0" encoding="utf-8"?>
<sst xmlns="http://schemas.openxmlformats.org/spreadsheetml/2006/main" count="599" uniqueCount="76">
  <si>
    <t>январь</t>
  </si>
  <si>
    <t>февраль</t>
  </si>
  <si>
    <t>март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</si>
  <si>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</si>
  <si>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</si>
  <si>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</si>
  <si>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</si>
  <si>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</si>
  <si>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</si>
  <si>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</si>
  <si>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апрель</t>
  </si>
  <si>
    <t>сентябрь</t>
  </si>
  <si>
    <t>Всего</t>
  </si>
  <si>
    <t>Август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</si>
  <si>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</si>
  <si>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</si>
  <si>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</si>
  <si>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</si>
  <si>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</si>
  <si>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</si>
  <si>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</si>
  <si>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</si>
  <si>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</si>
  <si>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</si>
  <si>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</si>
  <si>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ГВС</t>
  </si>
  <si>
    <t>отопление</t>
  </si>
  <si>
    <t>Сумма</t>
  </si>
  <si>
    <t>итого</t>
  </si>
  <si>
    <t>сумма</t>
  </si>
  <si>
    <t>Расход э/энергии по крышной котельной</t>
  </si>
  <si>
    <t>всего квт/часов</t>
  </si>
  <si>
    <t>Итого</t>
  </si>
  <si>
    <t>месяц</t>
  </si>
  <si>
    <t>Сумма по документу</t>
  </si>
  <si>
    <t>Расход по общедомовому счетчику</t>
  </si>
  <si>
    <t>Гл. бухгалтер АНО"Центр ТСЖ"                                               Н. В. Карпеева</t>
  </si>
  <si>
    <t>Отчет о  предоставлении коммунальных услуг по договору управления</t>
  </si>
  <si>
    <t>договор № 57-5-4305/12  ООО "Газпром межрегион Ульяновск"</t>
  </si>
  <si>
    <t>Расход газа по крышной котельной с января по ноябрь    2012г</t>
  </si>
  <si>
    <t>тариф</t>
  </si>
  <si>
    <t>Объем потребления,м3</t>
  </si>
  <si>
    <t xml:space="preserve"> с том числе:</t>
  </si>
  <si>
    <t>расход  по котельной</t>
  </si>
  <si>
    <t xml:space="preserve"> расход по квартирный</t>
  </si>
  <si>
    <t>м3</t>
  </si>
  <si>
    <t>2012г</t>
  </si>
  <si>
    <t xml:space="preserve">многоквартирным домом № 145  ул. Радищева в г. Ульяновске </t>
  </si>
  <si>
    <t>за период с 01.01.2012 по 30.11.2012г</t>
  </si>
  <si>
    <t xml:space="preserve">     Расход ХВС   с января по  ноябрь 2012г по д. №145 ул. Радищева</t>
  </si>
  <si>
    <t xml:space="preserve">ООО "Ульяновскводоканал" договор № 1901 </t>
  </si>
  <si>
    <t xml:space="preserve">многоквартирным домом № 1а  ул. Р. Люксембург   в г. Ульяновске </t>
  </si>
  <si>
    <t>Расход ХВС  по дому  с января по  ноябрь 2012г по д №1а.ул. Р. Люксембург</t>
  </si>
  <si>
    <t xml:space="preserve">ООО "Ульяновскводоканал" № договор № 1901 </t>
  </si>
  <si>
    <t>кол-во, М3</t>
  </si>
  <si>
    <t>Начисление платы за коммунальные услуги по дому  №1а  ул. Р. Люксембург ( в разрезе услуг: ГАЗ, ХВС, Э/нергия)</t>
  </si>
  <si>
    <t>Объем потреблениям3</t>
  </si>
  <si>
    <t>Начисление платы за коммунальные услуги по дому  №145  ул. Радищева                          (   в разрезе услуг: ГАЗ, ХВС, Э/нергия)</t>
  </si>
  <si>
    <t xml:space="preserve">многоквартирным домом № 147  ул. Радищева   в г. Ульяновске </t>
  </si>
  <si>
    <t>Расход ХВС  по дому  с января по  ноябрь 2012г по д №147.ул. Радищева</t>
  </si>
  <si>
    <t>Начисление платы за коммунальные услуги по дому  №147  ул. Радищева (в разрезе услуг: ГАЗ, ХВС, Э/нергия)</t>
  </si>
  <si>
    <t xml:space="preserve">многоквартирным домом № 149  ул. Радищева   в г. Ульяновске </t>
  </si>
  <si>
    <t>Расход ХВС  по дому  с января по  ноябрь 2012г по д №149.ул. Радищева</t>
  </si>
  <si>
    <t>Начисление платы за коммунальные услуги по дому  №149  ул. Радищева (в разрезе услуг: ГАЗ, ХВС, Э/нергия)</t>
  </si>
  <si>
    <t xml:space="preserve">Сумма </t>
  </si>
  <si>
    <t>Объем потребления м3</t>
  </si>
  <si>
    <t>Начисление платы за коммунальные услуги по дому  №13  ул.Университетская Наб.  (в разрезе услуг: ГАЗ, ХВС, Э/нергия)</t>
  </si>
  <si>
    <t>Расход ХВС  по дому  с января по  ноябрь 2012г по д. №13. ул. Университетская Наб.</t>
  </si>
  <si>
    <t xml:space="preserve">многоквартирным домом № 13  ул. Университетская Набережная в г. Ульяновске </t>
  </si>
  <si>
    <t xml:space="preserve">          </t>
  </si>
  <si>
    <t xml:space="preserve">многоквартирным домом № 1  ул. Водопроводная в г. Ульяновске </t>
  </si>
  <si>
    <t xml:space="preserve">многоквартирным домом № 22  ул. Орлова г. Ульяновске </t>
  </si>
  <si>
    <t>Расход ХВС  по дому  с января по  ноябрь 2012г по д. №22. ул. Орлова</t>
  </si>
  <si>
    <t>Начисление платы за коммунальные услуги по дому  №22  ул.Орлова  (в разрезе услуг: ГАЗ, ХВС, Э/нергия)</t>
  </si>
  <si>
    <t xml:space="preserve">Расход ХВС  по дому  с января по  ноябрь 2012г по д. №1. ул. Водопроводная </t>
  </si>
  <si>
    <t>Начисление платы за коммунальные услуги по дому  №1  ул.  Водопроводная  (в разрезе услуг: ГАЗ, ХВС, Э/нергия)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</si>
</sst>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b/>
      <sz val="10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2"/>
      <name val="Arial Cyr"/>
      <family val="0"/>
    </font>
    <font>
      <b/>
      <sz val="14"/>
      <color indexed="12"/>
      <name val="Arial Cyr"/>
      <family val="0"/>
    </font>
    <font>
      <sz val="14"/>
      <color indexed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" fontId="9" fillId="0" borderId="1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9" fillId="0" borderId="3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1" fillId="0" borderId="3" xfId="0" applyFont="1" applyBorder="1" applyAlignment="1">
      <alignment/>
    </xf>
    <xf numFmtId="1" fontId="11" fillId="0" borderId="1" xfId="0" applyNumberFormat="1" applyFont="1" applyBorder="1" applyAlignment="1">
      <alignment/>
    </xf>
    <xf numFmtId="1" fontId="12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wrapText="1"/>
    </xf>
    <xf numFmtId="2" fontId="3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8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8" fillId="0" borderId="3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8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workbookViewId="0" topLeftCell="A76">
      <selection activeCell="H20" sqref="H20"/>
    </sheetView>
  </sheetViews>
  <sheetFormatPr defaultColWidth="9.00390625" defaultRowHeight="12.75"/>
  <cols>
    <col min="5" max="5" width="12.00390625" style="0" customWidth="1"/>
  </cols>
  <sheetData>
    <row r="1" spans="1:8" s="60" customFormat="1" ht="18">
      <c r="A1" s="59" t="s">
        <v>37</v>
      </c>
      <c r="B1" s="59"/>
      <c r="C1" s="59"/>
      <c r="D1" s="59"/>
      <c r="H1" s="61"/>
    </row>
    <row r="2" spans="1:8" s="60" customFormat="1" ht="18">
      <c r="A2" s="59" t="s">
        <v>71</v>
      </c>
      <c r="B2" s="59"/>
      <c r="C2" s="59"/>
      <c r="D2" s="59"/>
      <c r="H2" s="61"/>
    </row>
    <row r="3" spans="1:8" s="9" customFormat="1" ht="15.75">
      <c r="A3" s="6" t="s">
        <v>48</v>
      </c>
      <c r="B3" s="6"/>
      <c r="C3" s="6"/>
      <c r="D3" s="6"/>
      <c r="E3" s="7"/>
      <c r="F3" s="7"/>
      <c r="H3" s="53"/>
    </row>
    <row r="4" spans="1:8" s="9" customFormat="1" ht="15.75">
      <c r="A4" s="6" t="s">
        <v>38</v>
      </c>
      <c r="B4" s="6"/>
      <c r="C4" s="6"/>
      <c r="D4" s="6"/>
      <c r="E4" s="7"/>
      <c r="F4" s="7"/>
      <c r="H4" s="53"/>
    </row>
    <row r="5" spans="1:8" s="9" customFormat="1" ht="15.75">
      <c r="A5" s="6"/>
      <c r="B5" s="6" t="s">
        <v>39</v>
      </c>
      <c r="C5" s="6"/>
      <c r="D5" s="6"/>
      <c r="E5" s="7"/>
      <c r="F5" s="7"/>
      <c r="H5" s="53"/>
    </row>
    <row r="6" spans="3:8" s="15" customFormat="1" ht="12.75">
      <c r="C6" s="29" t="s">
        <v>46</v>
      </c>
      <c r="D6" s="29" t="s">
        <v>54</v>
      </c>
      <c r="E6" s="29" t="s">
        <v>40</v>
      </c>
      <c r="F6" s="29" t="s">
        <v>64</v>
      </c>
      <c r="H6" s="54"/>
    </row>
    <row r="7" spans="3:8" s="15" customFormat="1" ht="12.75">
      <c r="C7" s="29" t="s">
        <v>14</v>
      </c>
      <c r="D7" s="29">
        <v>9460</v>
      </c>
      <c r="E7" s="29">
        <v>3.4</v>
      </c>
      <c r="F7" s="29">
        <f>E7*D7</f>
        <v>32164</v>
      </c>
      <c r="H7" s="54"/>
    </row>
    <row r="8" spans="3:8" s="15" customFormat="1" ht="12.75">
      <c r="C8" s="29" t="s">
        <v>15</v>
      </c>
      <c r="D8" s="29">
        <v>12762</v>
      </c>
      <c r="E8" s="29">
        <v>3.4</v>
      </c>
      <c r="F8" s="29">
        <f aca="true" t="shared" si="0" ref="F8:F17">E8*D8</f>
        <v>43390.799999999996</v>
      </c>
      <c r="H8" s="54"/>
    </row>
    <row r="9" spans="3:8" s="15" customFormat="1" ht="12.75">
      <c r="C9" s="29" t="s">
        <v>16</v>
      </c>
      <c r="D9" s="29">
        <v>9566</v>
      </c>
      <c r="E9" s="29">
        <v>3.4</v>
      </c>
      <c r="F9" s="29">
        <f t="shared" si="0"/>
        <v>32524.399999999998</v>
      </c>
      <c r="H9" s="54"/>
    </row>
    <row r="10" spans="3:8" s="15" customFormat="1" ht="12.75">
      <c r="C10" s="29" t="s">
        <v>17</v>
      </c>
      <c r="D10" s="29">
        <v>5724</v>
      </c>
      <c r="E10" s="29">
        <v>3.4</v>
      </c>
      <c r="F10" s="29">
        <f t="shared" si="0"/>
        <v>19461.6</v>
      </c>
      <c r="H10" s="54"/>
    </row>
    <row r="11" spans="3:8" s="15" customFormat="1" ht="12.75">
      <c r="C11" s="29" t="s">
        <v>18</v>
      </c>
      <c r="D11" s="29">
        <v>1096</v>
      </c>
      <c r="E11" s="29">
        <v>3.4</v>
      </c>
      <c r="F11" s="29">
        <f t="shared" si="0"/>
        <v>3726.4</v>
      </c>
      <c r="H11" s="54"/>
    </row>
    <row r="12" spans="3:8" s="15" customFormat="1" ht="12.75">
      <c r="C12" s="29" t="s">
        <v>19</v>
      </c>
      <c r="D12" s="29">
        <v>1299</v>
      </c>
      <c r="E12" s="29">
        <v>3.4</v>
      </c>
      <c r="F12" s="29">
        <f t="shared" si="0"/>
        <v>4416.599999999999</v>
      </c>
      <c r="H12" s="54"/>
    </row>
    <row r="13" spans="3:8" s="15" customFormat="1" ht="12.75">
      <c r="C13" s="29" t="s">
        <v>20</v>
      </c>
      <c r="D13" s="29">
        <v>1079</v>
      </c>
      <c r="E13" s="29">
        <v>3.91</v>
      </c>
      <c r="F13" s="29">
        <f t="shared" si="0"/>
        <v>4218.89</v>
      </c>
      <c r="H13" s="54"/>
    </row>
    <row r="14" spans="3:8" s="15" customFormat="1" ht="12.75">
      <c r="C14" s="29" t="s">
        <v>13</v>
      </c>
      <c r="D14" s="29">
        <v>1091</v>
      </c>
      <c r="E14" s="29">
        <v>3.91</v>
      </c>
      <c r="F14" s="29">
        <f t="shared" si="0"/>
        <v>4265.81</v>
      </c>
      <c r="H14" s="54"/>
    </row>
    <row r="15" spans="3:8" s="15" customFormat="1" ht="12.75">
      <c r="C15" s="29" t="s">
        <v>21</v>
      </c>
      <c r="D15" s="29">
        <v>1196</v>
      </c>
      <c r="E15" s="29">
        <v>3.91</v>
      </c>
      <c r="F15" s="29">
        <f t="shared" si="0"/>
        <v>4676.360000000001</v>
      </c>
      <c r="H15" s="54"/>
    </row>
    <row r="16" spans="3:8" s="15" customFormat="1" ht="12.75">
      <c r="C16" s="29" t="s">
        <v>22</v>
      </c>
      <c r="D16" s="29">
        <v>5283</v>
      </c>
      <c r="E16" s="29">
        <v>3.91</v>
      </c>
      <c r="F16" s="29">
        <f t="shared" si="0"/>
        <v>20656.530000000002</v>
      </c>
      <c r="H16" s="54"/>
    </row>
    <row r="17" spans="3:8" s="15" customFormat="1" ht="12.75">
      <c r="C17" s="29" t="s">
        <v>23</v>
      </c>
      <c r="D17" s="29">
        <v>6032</v>
      </c>
      <c r="E17" s="29">
        <v>3.91</v>
      </c>
      <c r="F17" s="29">
        <f t="shared" si="0"/>
        <v>23585.120000000003</v>
      </c>
      <c r="H17" s="54"/>
    </row>
    <row r="18" spans="3:8" s="15" customFormat="1" ht="12.75">
      <c r="C18" s="29" t="s">
        <v>24</v>
      </c>
      <c r="D18" s="29"/>
      <c r="E18" s="29"/>
      <c r="F18" s="29"/>
      <c r="H18" s="54"/>
    </row>
    <row r="19" spans="3:8" s="15" customFormat="1" ht="12.75">
      <c r="C19" s="29" t="s">
        <v>28</v>
      </c>
      <c r="D19" s="29">
        <f>SUM(D7:D18)</f>
        <v>54588</v>
      </c>
      <c r="E19" s="29"/>
      <c r="F19" s="29">
        <f>SUM(F7:F18)</f>
        <v>193086.50999999998</v>
      </c>
      <c r="H19" s="54"/>
    </row>
    <row r="20" spans="3:8" s="15" customFormat="1" ht="12.75">
      <c r="C20" s="62"/>
      <c r="D20" s="62"/>
      <c r="E20" s="62"/>
      <c r="H20" s="54"/>
    </row>
    <row r="21" spans="1:8" s="9" customFormat="1" ht="11.25">
      <c r="A21" s="12"/>
      <c r="B21" s="12"/>
      <c r="C21" s="14"/>
      <c r="H21" s="53"/>
    </row>
    <row r="22" spans="1:8" s="9" customFormat="1" ht="11.25">
      <c r="A22" s="12"/>
      <c r="B22" s="12"/>
      <c r="C22" s="14"/>
      <c r="H22" s="53"/>
    </row>
    <row r="23" spans="1:8" s="9" customFormat="1" ht="11.25">
      <c r="A23" s="12"/>
      <c r="B23" s="12"/>
      <c r="C23" s="14"/>
      <c r="H23" s="53"/>
    </row>
    <row r="24" spans="1:8" s="9" customFormat="1" ht="11.25">
      <c r="A24" s="12"/>
      <c r="B24" s="12"/>
      <c r="C24" s="14"/>
      <c r="H24" s="53"/>
    </row>
    <row r="25" s="9" customFormat="1" ht="11.25">
      <c r="H25" s="53"/>
    </row>
    <row r="26" spans="1:8" s="6" customFormat="1" ht="15.75">
      <c r="A26" s="69" t="s">
        <v>72</v>
      </c>
      <c r="B26" s="69"/>
      <c r="C26" s="69"/>
      <c r="D26" s="69"/>
      <c r="E26" s="69"/>
      <c r="F26" s="69"/>
      <c r="G26" s="69"/>
      <c r="H26" s="68"/>
    </row>
    <row r="27" spans="1:8" s="6" customFormat="1" ht="12" customHeight="1">
      <c r="A27" s="84" t="s">
        <v>53</v>
      </c>
      <c r="B27" s="84"/>
      <c r="C27" s="84"/>
      <c r="D27" s="84"/>
      <c r="E27" s="84"/>
      <c r="F27" s="84"/>
      <c r="G27" s="69"/>
      <c r="H27" s="68"/>
    </row>
    <row r="28" spans="1:8" s="15" customFormat="1" ht="12" customHeight="1">
      <c r="A28" s="5"/>
      <c r="B28" s="5"/>
      <c r="C28" s="5"/>
      <c r="D28" s="5"/>
      <c r="E28" s="5"/>
      <c r="F28" s="5"/>
      <c r="G28" s="16"/>
      <c r="H28" s="54"/>
    </row>
    <row r="29" spans="1:8" s="15" customFormat="1" ht="12" customHeight="1">
      <c r="A29" s="81" t="s">
        <v>46</v>
      </c>
      <c r="B29" s="81" t="s">
        <v>35</v>
      </c>
      <c r="C29" s="81"/>
      <c r="D29" s="81"/>
      <c r="E29" s="82" t="s">
        <v>42</v>
      </c>
      <c r="F29" s="82"/>
      <c r="G29" s="82"/>
      <c r="H29" s="82"/>
    </row>
    <row r="30" spans="1:8" s="8" customFormat="1" ht="12" customHeight="1">
      <c r="A30" s="81"/>
      <c r="B30" s="81"/>
      <c r="C30" s="81"/>
      <c r="D30" s="81"/>
      <c r="E30" s="83" t="s">
        <v>43</v>
      </c>
      <c r="F30" s="83"/>
      <c r="G30" s="27" t="s">
        <v>44</v>
      </c>
      <c r="H30" s="55"/>
    </row>
    <row r="31" spans="1:8" s="15" customFormat="1" ht="33" customHeight="1">
      <c r="A31" s="81"/>
      <c r="B31" s="30" t="s">
        <v>65</v>
      </c>
      <c r="C31" s="26" t="s">
        <v>40</v>
      </c>
      <c r="D31" s="26" t="s">
        <v>29</v>
      </c>
      <c r="E31" s="26" t="s">
        <v>45</v>
      </c>
      <c r="F31" s="26" t="s">
        <v>29</v>
      </c>
      <c r="G31" s="28" t="s">
        <v>45</v>
      </c>
      <c r="H31" s="56" t="s">
        <v>29</v>
      </c>
    </row>
    <row r="32" spans="1:8" s="8" customFormat="1" ht="11.25">
      <c r="A32" s="10" t="s">
        <v>0</v>
      </c>
      <c r="B32" s="8">
        <v>269</v>
      </c>
      <c r="C32" s="10">
        <v>16.87</v>
      </c>
      <c r="D32" s="63">
        <f>B32*C32</f>
        <v>4538.030000000001</v>
      </c>
      <c r="E32" s="19">
        <v>111</v>
      </c>
      <c r="F32" s="10">
        <f aca="true" t="shared" si="1" ref="F32:F42">E32*C32</f>
        <v>1872.5700000000002</v>
      </c>
      <c r="G32" s="19">
        <f>B32-E32</f>
        <v>158</v>
      </c>
      <c r="H32" s="55">
        <f>G32*16.87</f>
        <v>2665.46</v>
      </c>
    </row>
    <row r="33" spans="1:8" s="8" customFormat="1" ht="11.25">
      <c r="A33" s="10" t="s">
        <v>1</v>
      </c>
      <c r="B33" s="50">
        <v>293</v>
      </c>
      <c r="C33" s="10">
        <v>16.87</v>
      </c>
      <c r="D33" s="63">
        <f aca="true" t="shared" si="2" ref="D33:D43">B33*C33</f>
        <v>4942.91</v>
      </c>
      <c r="E33" s="19">
        <v>168</v>
      </c>
      <c r="F33" s="10">
        <f t="shared" si="1"/>
        <v>2834.1600000000003</v>
      </c>
      <c r="G33" s="19">
        <f aca="true" t="shared" si="3" ref="G33:G42">B33-E33</f>
        <v>125</v>
      </c>
      <c r="H33" s="55">
        <f aca="true" t="shared" si="4" ref="H33:H42">G33*16.87</f>
        <v>2108.75</v>
      </c>
    </row>
    <row r="34" spans="1:8" s="8" customFormat="1" ht="11.25">
      <c r="A34" s="10" t="s">
        <v>2</v>
      </c>
      <c r="B34" s="10">
        <v>219</v>
      </c>
      <c r="C34" s="10">
        <v>16.87</v>
      </c>
      <c r="D34" s="63">
        <f t="shared" si="2"/>
        <v>3694.53</v>
      </c>
      <c r="E34" s="19">
        <v>131</v>
      </c>
      <c r="F34" s="10">
        <f t="shared" si="1"/>
        <v>2209.9700000000003</v>
      </c>
      <c r="G34" s="19">
        <f t="shared" si="3"/>
        <v>88</v>
      </c>
      <c r="H34" s="55">
        <f t="shared" si="4"/>
        <v>1484.5600000000002</v>
      </c>
    </row>
    <row r="35" spans="1:8" s="8" customFormat="1" ht="11.25">
      <c r="A35" s="10" t="s">
        <v>10</v>
      </c>
      <c r="B35" s="10">
        <v>236</v>
      </c>
      <c r="C35" s="10">
        <v>16.87</v>
      </c>
      <c r="D35" s="63">
        <f t="shared" si="2"/>
        <v>3981.32</v>
      </c>
      <c r="E35" s="19">
        <v>124</v>
      </c>
      <c r="F35" s="10">
        <f t="shared" si="1"/>
        <v>2091.88</v>
      </c>
      <c r="G35" s="19">
        <f t="shared" si="3"/>
        <v>112</v>
      </c>
      <c r="H35" s="55">
        <f t="shared" si="4"/>
        <v>1889.44</v>
      </c>
    </row>
    <row r="36" spans="1:8" s="8" customFormat="1" ht="11.25">
      <c r="A36" s="10" t="s">
        <v>3</v>
      </c>
      <c r="B36" s="10">
        <v>223</v>
      </c>
      <c r="C36" s="10">
        <v>16.87</v>
      </c>
      <c r="D36" s="63">
        <f t="shared" si="2"/>
        <v>3762.01</v>
      </c>
      <c r="E36" s="19">
        <v>111</v>
      </c>
      <c r="F36" s="10">
        <f t="shared" si="1"/>
        <v>1872.5700000000002</v>
      </c>
      <c r="G36" s="19">
        <f t="shared" si="3"/>
        <v>112</v>
      </c>
      <c r="H36" s="55">
        <f t="shared" si="4"/>
        <v>1889.44</v>
      </c>
    </row>
    <row r="37" spans="1:8" s="8" customFormat="1" ht="11.25">
      <c r="A37" s="10" t="s">
        <v>4</v>
      </c>
      <c r="B37" s="10">
        <v>233</v>
      </c>
      <c r="C37" s="10">
        <v>16.87</v>
      </c>
      <c r="D37" s="63">
        <f t="shared" si="2"/>
        <v>3930.71</v>
      </c>
      <c r="E37" s="19">
        <v>106</v>
      </c>
      <c r="F37" s="10">
        <f t="shared" si="1"/>
        <v>1788.22</v>
      </c>
      <c r="G37" s="19">
        <f t="shared" si="3"/>
        <v>127</v>
      </c>
      <c r="H37" s="55">
        <f t="shared" si="4"/>
        <v>2142.4900000000002</v>
      </c>
    </row>
    <row r="38" spans="1:10" s="8" customFormat="1" ht="11.25">
      <c r="A38" s="10" t="s">
        <v>5</v>
      </c>
      <c r="B38" s="10">
        <v>163</v>
      </c>
      <c r="C38" s="10">
        <v>16.87</v>
      </c>
      <c r="D38" s="63">
        <f t="shared" si="2"/>
        <v>2749.81</v>
      </c>
      <c r="E38" s="19">
        <v>80</v>
      </c>
      <c r="F38" s="10">
        <f t="shared" si="1"/>
        <v>1349.6000000000001</v>
      </c>
      <c r="G38" s="19">
        <f t="shared" si="3"/>
        <v>83</v>
      </c>
      <c r="H38" s="55">
        <f t="shared" si="4"/>
        <v>1400.21</v>
      </c>
      <c r="I38" s="9"/>
      <c r="J38" s="9"/>
    </row>
    <row r="39" spans="1:8" s="8" customFormat="1" ht="11.25">
      <c r="A39" s="10" t="s">
        <v>6</v>
      </c>
      <c r="B39" s="10">
        <v>157</v>
      </c>
      <c r="C39" s="10">
        <v>16.87</v>
      </c>
      <c r="D39" s="63">
        <f t="shared" si="2"/>
        <v>2648.59</v>
      </c>
      <c r="E39" s="19">
        <v>81</v>
      </c>
      <c r="F39" s="10">
        <f t="shared" si="1"/>
        <v>1366.47</v>
      </c>
      <c r="G39" s="19">
        <f t="shared" si="3"/>
        <v>76</v>
      </c>
      <c r="H39" s="55">
        <f t="shared" si="4"/>
        <v>1282.1200000000001</v>
      </c>
    </row>
    <row r="40" spans="1:8" s="8" customFormat="1" ht="11.25">
      <c r="A40" s="10" t="s">
        <v>11</v>
      </c>
      <c r="B40" s="10">
        <v>194</v>
      </c>
      <c r="C40" s="10">
        <v>16.87</v>
      </c>
      <c r="D40" s="63">
        <f t="shared" si="2"/>
        <v>3272.78</v>
      </c>
      <c r="E40" s="19">
        <v>94</v>
      </c>
      <c r="F40" s="10">
        <f t="shared" si="1"/>
        <v>1585.7800000000002</v>
      </c>
      <c r="G40" s="19">
        <f t="shared" si="3"/>
        <v>100</v>
      </c>
      <c r="H40" s="55">
        <f t="shared" si="4"/>
        <v>1687</v>
      </c>
    </row>
    <row r="41" spans="1:8" s="8" customFormat="1" ht="11.25">
      <c r="A41" s="10" t="s">
        <v>7</v>
      </c>
      <c r="B41" s="10">
        <v>186</v>
      </c>
      <c r="C41" s="10">
        <v>16.87</v>
      </c>
      <c r="D41" s="63">
        <f t="shared" si="2"/>
        <v>3137.82</v>
      </c>
      <c r="E41" s="19">
        <v>91</v>
      </c>
      <c r="F41" s="10">
        <f t="shared" si="1"/>
        <v>1535.17</v>
      </c>
      <c r="G41" s="19">
        <f t="shared" si="3"/>
        <v>95</v>
      </c>
      <c r="H41" s="55">
        <f t="shared" si="4"/>
        <v>1602.65</v>
      </c>
    </row>
    <row r="42" spans="1:10" s="8" customFormat="1" ht="11.25">
      <c r="A42" s="10" t="s">
        <v>8</v>
      </c>
      <c r="B42" s="10">
        <v>152</v>
      </c>
      <c r="C42" s="10">
        <v>16.87</v>
      </c>
      <c r="D42" s="63">
        <f t="shared" si="2"/>
        <v>2564.2400000000002</v>
      </c>
      <c r="E42" s="19">
        <v>63</v>
      </c>
      <c r="F42" s="10">
        <f t="shared" si="1"/>
        <v>1062.8100000000002</v>
      </c>
      <c r="G42" s="19">
        <f t="shared" si="3"/>
        <v>89</v>
      </c>
      <c r="H42" s="55">
        <f t="shared" si="4"/>
        <v>1501.43</v>
      </c>
      <c r="I42" s="9"/>
      <c r="J42" s="9"/>
    </row>
    <row r="43" spans="1:10" s="8" customFormat="1" ht="11.25">
      <c r="A43" s="10" t="s">
        <v>9</v>
      </c>
      <c r="B43" s="10"/>
      <c r="C43" s="10"/>
      <c r="D43" s="63">
        <f t="shared" si="2"/>
        <v>0</v>
      </c>
      <c r="E43" s="19"/>
      <c r="F43" s="10"/>
      <c r="G43" s="19"/>
      <c r="H43" s="55">
        <f>G43*15.2</f>
        <v>0</v>
      </c>
      <c r="J43" s="64"/>
    </row>
    <row r="44" spans="1:10" s="8" customFormat="1" ht="11.25">
      <c r="A44" s="10" t="s">
        <v>28</v>
      </c>
      <c r="B44" s="10">
        <f>SUM(B32:B43)</f>
        <v>2325</v>
      </c>
      <c r="C44" s="10"/>
      <c r="D44" s="63">
        <f>SUM(D32:D43)</f>
        <v>39222.75</v>
      </c>
      <c r="E44" s="19">
        <f>SUM(E32:E43)</f>
        <v>1160</v>
      </c>
      <c r="F44" s="10">
        <f>SUM(F32:F43)</f>
        <v>19569.2</v>
      </c>
      <c r="G44" s="19">
        <f>SUM(G32:G43)</f>
        <v>1165</v>
      </c>
      <c r="H44" s="55">
        <f>SUM(H32:H43)</f>
        <v>19653.550000000003</v>
      </c>
      <c r="I44" s="72"/>
      <c r="J44" s="72"/>
    </row>
    <row r="45" s="9" customFormat="1" ht="11.25">
      <c r="H45" s="53"/>
    </row>
    <row r="46" spans="1:13" s="6" customFormat="1" ht="15.75">
      <c r="A46" s="84" t="s">
        <v>30</v>
      </c>
      <c r="B46" s="84"/>
      <c r="C46" s="84"/>
      <c r="D46" s="84"/>
      <c r="E46" s="84"/>
      <c r="F46" s="84"/>
      <c r="G46" s="84"/>
      <c r="H46" s="65"/>
      <c r="I46" s="44"/>
      <c r="J46" s="44"/>
      <c r="K46" s="44"/>
      <c r="L46" s="44"/>
      <c r="M46" s="44"/>
    </row>
    <row r="47" spans="2:8" s="9" customFormat="1" ht="38.25">
      <c r="B47" s="29" t="s">
        <v>46</v>
      </c>
      <c r="C47" s="66" t="s">
        <v>31</v>
      </c>
      <c r="D47" s="29" t="s">
        <v>40</v>
      </c>
      <c r="E47" s="66" t="s">
        <v>29</v>
      </c>
      <c r="F47" s="14"/>
      <c r="G47" s="14"/>
      <c r="H47" s="53"/>
    </row>
    <row r="48" spans="2:8" s="9" customFormat="1" ht="12.75">
      <c r="B48" s="29" t="s">
        <v>0</v>
      </c>
      <c r="C48" s="29">
        <v>926</v>
      </c>
      <c r="D48" s="29">
        <v>1.66</v>
      </c>
      <c r="E48" s="29">
        <f>C48*D48</f>
        <v>1537.1599999999999</v>
      </c>
      <c r="F48" s="14"/>
      <c r="G48" s="14"/>
      <c r="H48" s="53"/>
    </row>
    <row r="49" spans="2:8" s="9" customFormat="1" ht="12.75">
      <c r="B49" s="29" t="s">
        <v>1</v>
      </c>
      <c r="C49" s="29">
        <v>729</v>
      </c>
      <c r="D49" s="29">
        <v>1.66</v>
      </c>
      <c r="E49" s="29">
        <f aca="true" t="shared" si="5" ref="E49:E58">C49*D49</f>
        <v>1210.1399999999999</v>
      </c>
      <c r="F49" s="14"/>
      <c r="G49" s="14"/>
      <c r="H49" s="53"/>
    </row>
    <row r="50" spans="2:8" s="9" customFormat="1" ht="12.75">
      <c r="B50" s="29" t="s">
        <v>2</v>
      </c>
      <c r="C50" s="29">
        <v>684</v>
      </c>
      <c r="D50" s="29">
        <v>1.66</v>
      </c>
      <c r="E50" s="29">
        <f t="shared" si="5"/>
        <v>1135.44</v>
      </c>
      <c r="F50" s="14"/>
      <c r="G50" s="14"/>
      <c r="H50" s="53"/>
    </row>
    <row r="51" spans="2:8" s="9" customFormat="1" ht="12.75">
      <c r="B51" s="29" t="s">
        <v>10</v>
      </c>
      <c r="C51" s="29">
        <v>683</v>
      </c>
      <c r="D51" s="29">
        <v>1.66</v>
      </c>
      <c r="E51" s="29">
        <f t="shared" si="5"/>
        <v>1133.78</v>
      </c>
      <c r="F51" s="14"/>
      <c r="G51" s="14"/>
      <c r="H51" s="53"/>
    </row>
    <row r="52" spans="2:8" s="9" customFormat="1" ht="12.75">
      <c r="B52" s="29" t="s">
        <v>3</v>
      </c>
      <c r="C52" s="29">
        <v>989</v>
      </c>
      <c r="D52" s="29">
        <v>1.66</v>
      </c>
      <c r="E52" s="29">
        <f t="shared" si="5"/>
        <v>1641.74</v>
      </c>
      <c r="F52" s="14"/>
      <c r="G52" s="14"/>
      <c r="H52" s="53"/>
    </row>
    <row r="53" spans="2:8" s="9" customFormat="1" ht="12.75">
      <c r="B53" s="29" t="s">
        <v>4</v>
      </c>
      <c r="C53" s="29">
        <v>502</v>
      </c>
      <c r="D53" s="29">
        <v>1.66</v>
      </c>
      <c r="E53" s="29">
        <f t="shared" si="5"/>
        <v>833.3199999999999</v>
      </c>
      <c r="F53" s="14"/>
      <c r="G53" s="14"/>
      <c r="H53" s="53"/>
    </row>
    <row r="54" spans="2:8" s="9" customFormat="1" ht="12.75">
      <c r="B54" s="29" t="s">
        <v>5</v>
      </c>
      <c r="C54" s="29">
        <v>346</v>
      </c>
      <c r="D54" s="29">
        <v>1.76</v>
      </c>
      <c r="E54" s="29">
        <f t="shared" si="5"/>
        <v>608.96</v>
      </c>
      <c r="F54" s="14"/>
      <c r="G54" s="14"/>
      <c r="H54" s="53"/>
    </row>
    <row r="55" spans="2:8" s="9" customFormat="1" ht="12.75">
      <c r="B55" s="29" t="s">
        <v>6</v>
      </c>
      <c r="C55" s="29">
        <v>379</v>
      </c>
      <c r="D55" s="29">
        <v>1.76</v>
      </c>
      <c r="E55" s="29">
        <f t="shared" si="5"/>
        <v>667.04</v>
      </c>
      <c r="F55" s="14"/>
      <c r="G55" s="14"/>
      <c r="H55" s="53"/>
    </row>
    <row r="56" spans="2:8" s="9" customFormat="1" ht="12.75">
      <c r="B56" s="29" t="s">
        <v>11</v>
      </c>
      <c r="C56" s="29">
        <v>521</v>
      </c>
      <c r="D56" s="29">
        <v>1.76</v>
      </c>
      <c r="E56" s="29">
        <f t="shared" si="5"/>
        <v>916.96</v>
      </c>
      <c r="F56" s="14"/>
      <c r="G56" s="14"/>
      <c r="H56" s="53"/>
    </row>
    <row r="57" spans="2:8" s="9" customFormat="1" ht="12.75">
      <c r="B57" s="29" t="s">
        <v>7</v>
      </c>
      <c r="C57" s="29">
        <v>662</v>
      </c>
      <c r="D57" s="29">
        <v>1.76</v>
      </c>
      <c r="E57" s="29">
        <f t="shared" si="5"/>
        <v>1165.1200000000001</v>
      </c>
      <c r="F57" s="14"/>
      <c r="G57" s="14"/>
      <c r="H57" s="53"/>
    </row>
    <row r="58" spans="2:8" s="9" customFormat="1" ht="12.75">
      <c r="B58" s="29" t="s">
        <v>8</v>
      </c>
      <c r="C58" s="29">
        <v>809</v>
      </c>
      <c r="D58" s="29">
        <v>1.76</v>
      </c>
      <c r="E58" s="29">
        <f t="shared" si="5"/>
        <v>1423.84</v>
      </c>
      <c r="F58" s="14"/>
      <c r="G58" s="14"/>
      <c r="H58" s="53"/>
    </row>
    <row r="59" spans="2:8" s="9" customFormat="1" ht="12.75">
      <c r="B59" s="29" t="s">
        <v>9</v>
      </c>
      <c r="C59" s="29"/>
      <c r="D59" s="29"/>
      <c r="E59" s="29"/>
      <c r="F59" s="14"/>
      <c r="G59" s="14"/>
      <c r="H59" s="53"/>
    </row>
    <row r="60" spans="2:13" s="31" customFormat="1" ht="21.75" customHeight="1">
      <c r="B60" s="29" t="s">
        <v>32</v>
      </c>
      <c r="C60" s="29">
        <f>SUM(C48:C59)</f>
        <v>7230</v>
      </c>
      <c r="D60" s="29"/>
      <c r="E60" s="29">
        <f>SUM(E48:E59)</f>
        <v>12273.499999999998</v>
      </c>
      <c r="F60" s="14"/>
      <c r="G60" s="14"/>
      <c r="H60" s="53"/>
      <c r="I60" s="9"/>
      <c r="J60" s="9"/>
      <c r="K60" s="9"/>
      <c r="L60" s="9"/>
      <c r="M60" s="9"/>
    </row>
    <row r="61" spans="8:9" s="9" customFormat="1" ht="11.25">
      <c r="H61" s="53"/>
      <c r="I61" s="9" t="s">
        <v>69</v>
      </c>
    </row>
    <row r="62" spans="1:13" s="7" customFormat="1" ht="55.5" customHeight="1">
      <c r="A62" s="85" t="s">
        <v>73</v>
      </c>
      <c r="B62" s="85"/>
      <c r="C62" s="85"/>
      <c r="D62" s="85"/>
      <c r="E62" s="85"/>
      <c r="F62" s="85"/>
      <c r="G62" s="85"/>
      <c r="H62" s="85"/>
      <c r="I62" s="85"/>
      <c r="J62" s="32"/>
      <c r="K62" s="32"/>
      <c r="L62" s="32"/>
      <c r="M62" s="32"/>
    </row>
    <row r="63" s="9" customFormat="1" ht="55.5" customHeight="1">
      <c r="H63" s="53"/>
    </row>
    <row r="64" spans="2:8" s="9" customFormat="1" ht="12.75">
      <c r="B64" s="29" t="s">
        <v>46</v>
      </c>
      <c r="C64" s="29" t="s">
        <v>25</v>
      </c>
      <c r="D64" s="29" t="s">
        <v>26</v>
      </c>
      <c r="E64" s="29" t="s">
        <v>12</v>
      </c>
      <c r="H64" s="53"/>
    </row>
    <row r="65" spans="2:8" s="9" customFormat="1" ht="12.75">
      <c r="B65" s="29" t="s">
        <v>14</v>
      </c>
      <c r="C65" s="77">
        <v>7154.02</v>
      </c>
      <c r="D65" s="29">
        <v>28419.71</v>
      </c>
      <c r="E65" s="29">
        <f>SUM(C65:D65)</f>
        <v>35573.729999999996</v>
      </c>
      <c r="H65" s="53"/>
    </row>
    <row r="66" spans="2:8" s="9" customFormat="1" ht="12.75">
      <c r="B66" s="29" t="s">
        <v>15</v>
      </c>
      <c r="C66" s="2">
        <v>10746.96</v>
      </c>
      <c r="D66" s="1">
        <v>36688.14</v>
      </c>
      <c r="E66" s="29">
        <f aca="true" t="shared" si="6" ref="E66:E77">SUM(C66:D66)</f>
        <v>47435.1</v>
      </c>
      <c r="H66" s="53"/>
    </row>
    <row r="67" spans="2:8" s="9" customFormat="1" ht="12.75">
      <c r="B67" s="29" t="s">
        <v>16</v>
      </c>
      <c r="C67" s="2">
        <v>8380.18</v>
      </c>
      <c r="D67" s="1">
        <v>27491.23</v>
      </c>
      <c r="E67" s="29">
        <f t="shared" si="6"/>
        <v>35871.41</v>
      </c>
      <c r="H67" s="53"/>
    </row>
    <row r="68" spans="2:8" s="9" customFormat="1" ht="12.75">
      <c r="B68" s="29" t="s">
        <v>17</v>
      </c>
      <c r="C68" s="2">
        <v>7932.28</v>
      </c>
      <c r="D68" s="1">
        <v>14754.98</v>
      </c>
      <c r="E68" s="29">
        <f t="shared" si="6"/>
        <v>22687.26</v>
      </c>
      <c r="H68" s="53"/>
    </row>
    <row r="69" spans="2:8" s="9" customFormat="1" ht="12.75">
      <c r="B69" s="29" t="s">
        <v>18</v>
      </c>
      <c r="C69" s="2">
        <v>7240.71</v>
      </c>
      <c r="D69" s="29"/>
      <c r="E69" s="29">
        <f t="shared" si="6"/>
        <v>7240.71</v>
      </c>
      <c r="H69" s="53"/>
    </row>
    <row r="70" spans="2:8" s="9" customFormat="1" ht="12.75">
      <c r="B70" s="29" t="s">
        <v>19</v>
      </c>
      <c r="C70" s="2">
        <v>7038.14</v>
      </c>
      <c r="D70" s="29"/>
      <c r="E70" s="29">
        <f t="shared" si="6"/>
        <v>7038.14</v>
      </c>
      <c r="H70" s="53"/>
    </row>
    <row r="71" spans="2:8" s="9" customFormat="1" ht="12.75">
      <c r="B71" s="29" t="s">
        <v>20</v>
      </c>
      <c r="C71" s="2">
        <v>6177.45</v>
      </c>
      <c r="D71" s="29"/>
      <c r="E71" s="29">
        <f t="shared" si="6"/>
        <v>6177.45</v>
      </c>
      <c r="H71" s="53"/>
    </row>
    <row r="72" spans="2:8" s="9" customFormat="1" ht="12.75">
      <c r="B72" s="29" t="s">
        <v>13</v>
      </c>
      <c r="C72" s="2">
        <v>6299.32</v>
      </c>
      <c r="D72" s="29"/>
      <c r="E72" s="29">
        <f t="shared" si="6"/>
        <v>6299.32</v>
      </c>
      <c r="H72" s="53"/>
    </row>
    <row r="73" spans="2:8" s="9" customFormat="1" ht="12.75">
      <c r="B73" s="29" t="s">
        <v>21</v>
      </c>
      <c r="C73" s="2">
        <v>7186.92</v>
      </c>
      <c r="D73" s="29"/>
      <c r="E73" s="29">
        <f t="shared" si="6"/>
        <v>7186.92</v>
      </c>
      <c r="H73" s="53"/>
    </row>
    <row r="74" spans="2:8" s="9" customFormat="1" ht="12.75">
      <c r="B74" s="29" t="s">
        <v>22</v>
      </c>
      <c r="C74" s="2">
        <v>5699.92</v>
      </c>
      <c r="D74" s="1">
        <v>17656.9</v>
      </c>
      <c r="E74" s="29">
        <f t="shared" si="6"/>
        <v>23356.82</v>
      </c>
      <c r="H74" s="53"/>
    </row>
    <row r="75" spans="2:8" s="9" customFormat="1" ht="12.75">
      <c r="B75" s="29" t="s">
        <v>23</v>
      </c>
      <c r="C75" s="2">
        <v>4574.46</v>
      </c>
      <c r="D75" s="1">
        <v>21497.31</v>
      </c>
      <c r="E75" s="29">
        <f t="shared" si="6"/>
        <v>26071.77</v>
      </c>
      <c r="H75" s="53"/>
    </row>
    <row r="76" spans="2:8" s="9" customFormat="1" ht="12.75">
      <c r="B76" s="29" t="s">
        <v>24</v>
      </c>
      <c r="C76" s="26"/>
      <c r="D76" s="29"/>
      <c r="E76" s="29">
        <f t="shared" si="6"/>
        <v>0</v>
      </c>
      <c r="H76" s="53"/>
    </row>
    <row r="77" spans="2:8" s="9" customFormat="1" ht="12.75">
      <c r="B77" s="29" t="s">
        <v>28</v>
      </c>
      <c r="C77" s="26">
        <f>SUM(C65:C76)</f>
        <v>78430.36</v>
      </c>
      <c r="D77" s="29">
        <f>SUM(D65:D76)</f>
        <v>146508.27</v>
      </c>
      <c r="E77" s="29">
        <f t="shared" si="6"/>
        <v>224938.63</v>
      </c>
      <c r="H77" s="53"/>
    </row>
    <row r="78" spans="2:8" s="9" customFormat="1" ht="12.75">
      <c r="B78" s="15"/>
      <c r="C78" s="62"/>
      <c r="D78" s="62"/>
      <c r="E78" s="62"/>
      <c r="H78" s="53"/>
    </row>
    <row r="79" spans="1:8" s="9" customFormat="1" ht="11.25">
      <c r="A79" s="8"/>
      <c r="B79" s="12"/>
      <c r="C79" s="12"/>
      <c r="D79" s="12"/>
      <c r="H79" s="53"/>
    </row>
    <row r="80" spans="1:13" s="15" customFormat="1" ht="12.75">
      <c r="A80" s="8"/>
      <c r="B80" s="12"/>
      <c r="C80" s="12"/>
      <c r="D80" s="12"/>
      <c r="E80" s="9"/>
      <c r="F80" s="9"/>
      <c r="G80" s="9"/>
      <c r="H80" s="53"/>
      <c r="I80" s="9"/>
      <c r="J80" s="9"/>
      <c r="K80" s="9"/>
      <c r="L80" s="9"/>
      <c r="M80" s="9"/>
    </row>
    <row r="81" spans="1:13" s="3" customFormat="1" ht="11.25">
      <c r="A81" s="9"/>
      <c r="B81" s="9"/>
      <c r="C81" s="9"/>
      <c r="D81" s="9"/>
      <c r="E81" s="9"/>
      <c r="F81" s="9"/>
      <c r="G81" s="9"/>
      <c r="H81" s="53"/>
      <c r="I81" s="9"/>
      <c r="J81" s="9"/>
      <c r="K81" s="9"/>
      <c r="L81" s="9"/>
      <c r="M81" s="9"/>
    </row>
    <row r="82" spans="1:13" s="3" customFormat="1" ht="12.75">
      <c r="A82" s="78" t="s">
        <v>36</v>
      </c>
      <c r="B82" s="78"/>
      <c r="C82" s="78"/>
      <c r="D82" s="78"/>
      <c r="E82" s="78"/>
      <c r="F82" s="78"/>
      <c r="G82" s="78"/>
      <c r="H82" s="54"/>
      <c r="I82" s="15"/>
      <c r="J82" s="15"/>
      <c r="K82" s="15"/>
      <c r="L82" s="15"/>
      <c r="M82" s="15"/>
    </row>
  </sheetData>
  <mergeCells count="7">
    <mergeCell ref="A46:G46"/>
    <mergeCell ref="A62:I62"/>
    <mergeCell ref="A27:F27"/>
    <mergeCell ref="A29:A31"/>
    <mergeCell ref="B29:D30"/>
    <mergeCell ref="E29:H29"/>
    <mergeCell ref="E30:F30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6"/>
  <sheetViews>
    <sheetView workbookViewId="0" topLeftCell="C1">
      <selection activeCell="G78" sqref="A78:G78"/>
    </sheetView>
  </sheetViews>
  <sheetFormatPr defaultColWidth="9.00390625" defaultRowHeight="12.75"/>
  <cols>
    <col min="1" max="1" width="15.75390625" style="0" customWidth="1"/>
    <col min="2" max="2" width="12.125" style="0" customWidth="1"/>
    <col min="3" max="3" width="14.375" style="0" customWidth="1"/>
    <col min="4" max="4" width="13.125" style="0" customWidth="1"/>
  </cols>
  <sheetData>
    <row r="2" spans="1:4" s="7" customFormat="1" ht="15.75">
      <c r="A2" s="6" t="s">
        <v>37</v>
      </c>
      <c r="B2" s="6"/>
      <c r="C2" s="6"/>
      <c r="D2" s="6"/>
    </row>
    <row r="3" spans="1:4" s="7" customFormat="1" ht="15.75">
      <c r="A3" s="6" t="s">
        <v>47</v>
      </c>
      <c r="B3" s="6"/>
      <c r="C3" s="6"/>
      <c r="D3" s="6"/>
    </row>
    <row r="4" spans="1:4" s="22" customFormat="1" ht="15">
      <c r="A4" s="33" t="s">
        <v>48</v>
      </c>
      <c r="B4" s="33"/>
      <c r="C4" s="33"/>
      <c r="D4" s="33"/>
    </row>
    <row r="5" spans="1:4" s="22" customFormat="1" ht="15">
      <c r="A5" s="33" t="s">
        <v>38</v>
      </c>
      <c r="B5" s="33"/>
      <c r="C5" s="33"/>
      <c r="D5" s="33"/>
    </row>
    <row r="6" spans="1:4" s="22" customFormat="1" ht="15">
      <c r="A6" s="33"/>
      <c r="B6" s="33" t="s">
        <v>39</v>
      </c>
      <c r="C6" s="33"/>
      <c r="D6" s="33"/>
    </row>
    <row r="7" spans="1:4" s="22" customFormat="1" ht="37.5" customHeight="1">
      <c r="A7" s="21" t="s">
        <v>33</v>
      </c>
      <c r="B7" s="30" t="s">
        <v>41</v>
      </c>
      <c r="C7" s="21" t="s">
        <v>40</v>
      </c>
      <c r="D7" s="21" t="s">
        <v>27</v>
      </c>
    </row>
    <row r="8" spans="1:4" s="22" customFormat="1" ht="14.25">
      <c r="A8" s="20" t="s">
        <v>14</v>
      </c>
      <c r="B8" s="20">
        <v>36418</v>
      </c>
      <c r="C8" s="20">
        <v>3.4</v>
      </c>
      <c r="D8" s="20">
        <f>B8*C8</f>
        <v>123821.2</v>
      </c>
    </row>
    <row r="9" spans="1:4" s="22" customFormat="1" ht="14.25">
      <c r="A9" s="20" t="s">
        <v>15</v>
      </c>
      <c r="B9" s="20">
        <v>36477</v>
      </c>
      <c r="C9" s="20">
        <v>3.4</v>
      </c>
      <c r="D9" s="20">
        <f aca="true" t="shared" si="0" ref="D9:D18">B9*C9</f>
        <v>124021.8</v>
      </c>
    </row>
    <row r="10" spans="1:4" s="22" customFormat="1" ht="14.25">
      <c r="A10" s="20" t="s">
        <v>16</v>
      </c>
      <c r="B10" s="20">
        <v>31327</v>
      </c>
      <c r="C10" s="20">
        <v>3.4</v>
      </c>
      <c r="D10" s="20">
        <f t="shared" si="0"/>
        <v>106511.8</v>
      </c>
    </row>
    <row r="11" spans="1:4" s="22" customFormat="1" ht="14.25">
      <c r="A11" s="20" t="s">
        <v>17</v>
      </c>
      <c r="B11" s="20">
        <v>24255</v>
      </c>
      <c r="C11" s="20">
        <v>3.4</v>
      </c>
      <c r="D11" s="20">
        <f t="shared" si="0"/>
        <v>82467</v>
      </c>
    </row>
    <row r="12" spans="1:4" s="22" customFormat="1" ht="14.25">
      <c r="A12" s="20" t="s">
        <v>18</v>
      </c>
      <c r="B12" s="20">
        <v>6638</v>
      </c>
      <c r="C12" s="20">
        <v>3.4</v>
      </c>
      <c r="D12" s="20">
        <f t="shared" si="0"/>
        <v>22569.2</v>
      </c>
    </row>
    <row r="13" spans="1:4" s="22" customFormat="1" ht="14.25">
      <c r="A13" s="20" t="s">
        <v>19</v>
      </c>
      <c r="B13" s="20">
        <v>5234</v>
      </c>
      <c r="C13" s="20">
        <v>3.4</v>
      </c>
      <c r="D13" s="20">
        <f t="shared" si="0"/>
        <v>17795.6</v>
      </c>
    </row>
    <row r="14" spans="1:4" s="22" customFormat="1" ht="14.25">
      <c r="A14" s="20" t="s">
        <v>20</v>
      </c>
      <c r="B14" s="20">
        <v>4577</v>
      </c>
      <c r="C14" s="20">
        <v>3.91</v>
      </c>
      <c r="D14" s="20">
        <f t="shared" si="0"/>
        <v>17896.07</v>
      </c>
    </row>
    <row r="15" spans="1:4" s="22" customFormat="1" ht="14.25">
      <c r="A15" s="20" t="s">
        <v>13</v>
      </c>
      <c r="B15" s="20">
        <v>4453</v>
      </c>
      <c r="C15" s="20">
        <v>3.91</v>
      </c>
      <c r="D15" s="20">
        <f t="shared" si="0"/>
        <v>17411.23</v>
      </c>
    </row>
    <row r="16" spans="1:4" s="22" customFormat="1" ht="14.25">
      <c r="A16" s="20" t="s">
        <v>21</v>
      </c>
      <c r="B16" s="20">
        <v>4487</v>
      </c>
      <c r="C16" s="20">
        <v>3.91</v>
      </c>
      <c r="D16" s="20">
        <f t="shared" si="0"/>
        <v>17544.170000000002</v>
      </c>
    </row>
    <row r="17" spans="1:4" s="22" customFormat="1" ht="14.25">
      <c r="A17" s="20" t="s">
        <v>22</v>
      </c>
      <c r="B17" s="20">
        <v>17656</v>
      </c>
      <c r="C17" s="20">
        <v>3.91</v>
      </c>
      <c r="D17" s="20">
        <f t="shared" si="0"/>
        <v>69034.96</v>
      </c>
    </row>
    <row r="18" spans="1:4" s="22" customFormat="1" ht="14.25">
      <c r="A18" s="20" t="s">
        <v>23</v>
      </c>
      <c r="B18" s="20">
        <v>22319</v>
      </c>
      <c r="C18" s="20">
        <v>3.91</v>
      </c>
      <c r="D18" s="20">
        <f t="shared" si="0"/>
        <v>87267.29000000001</v>
      </c>
    </row>
    <row r="19" spans="1:4" s="22" customFormat="1" ht="14.25">
      <c r="A19" s="20" t="s">
        <v>24</v>
      </c>
      <c r="B19" s="20"/>
      <c r="C19" s="20"/>
      <c r="D19" s="20"/>
    </row>
    <row r="20" spans="1:4" s="22" customFormat="1" ht="15">
      <c r="A20" s="21" t="s">
        <v>28</v>
      </c>
      <c r="B20" s="21">
        <f>SUM(B8:B19)</f>
        <v>193841</v>
      </c>
      <c r="C20" s="20"/>
      <c r="D20" s="20">
        <f>SUM(D8:D19)</f>
        <v>686340.32</v>
      </c>
    </row>
    <row r="21" spans="1:3" s="22" customFormat="1" ht="15">
      <c r="A21" s="34"/>
      <c r="B21" s="34"/>
      <c r="C21" s="35"/>
    </row>
    <row r="22" s="22" customFormat="1" ht="14.25"/>
    <row r="23" spans="1:7" s="33" customFormat="1" ht="15">
      <c r="A23" s="49" t="s">
        <v>49</v>
      </c>
      <c r="B23" s="38"/>
      <c r="C23" s="38"/>
      <c r="D23" s="38"/>
      <c r="E23" s="38"/>
      <c r="F23" s="38"/>
      <c r="G23" s="38"/>
    </row>
    <row r="24" spans="1:7" s="33" customFormat="1" ht="12" customHeight="1">
      <c r="A24" s="86" t="s">
        <v>50</v>
      </c>
      <c r="B24" s="87"/>
      <c r="C24" s="87"/>
      <c r="D24" s="87"/>
      <c r="E24" s="87"/>
      <c r="F24" s="87"/>
      <c r="G24" s="38"/>
    </row>
    <row r="25" spans="1:7" s="33" customFormat="1" ht="12" customHeight="1">
      <c r="A25" s="36"/>
      <c r="B25" s="37"/>
      <c r="C25" s="37"/>
      <c r="D25" s="37"/>
      <c r="E25" s="37"/>
      <c r="F25" s="37"/>
      <c r="G25" s="38"/>
    </row>
    <row r="26" spans="1:8" s="33" customFormat="1" ht="12" customHeight="1">
      <c r="A26" s="88" t="s">
        <v>46</v>
      </c>
      <c r="B26" s="83" t="s">
        <v>35</v>
      </c>
      <c r="C26" s="83"/>
      <c r="D26" s="83"/>
      <c r="E26" s="91" t="s">
        <v>42</v>
      </c>
      <c r="F26" s="91"/>
      <c r="G26" s="91"/>
      <c r="H26" s="91"/>
    </row>
    <row r="27" spans="1:9" s="33" customFormat="1" ht="12" customHeight="1">
      <c r="A27" s="89"/>
      <c r="B27" s="83"/>
      <c r="C27" s="83"/>
      <c r="D27" s="83"/>
      <c r="E27" s="83" t="s">
        <v>43</v>
      </c>
      <c r="F27" s="83"/>
      <c r="G27" s="27" t="s">
        <v>44</v>
      </c>
      <c r="H27" s="10"/>
      <c r="I27" s="8"/>
    </row>
    <row r="28" spans="1:8" s="33" customFormat="1" ht="42" customHeight="1">
      <c r="A28" s="90"/>
      <c r="B28" s="30" t="s">
        <v>41</v>
      </c>
      <c r="C28" s="40" t="s">
        <v>40</v>
      </c>
      <c r="D28" s="40" t="s">
        <v>29</v>
      </c>
      <c r="E28" s="40" t="s">
        <v>45</v>
      </c>
      <c r="F28" s="40" t="s">
        <v>29</v>
      </c>
      <c r="G28" s="39" t="s">
        <v>45</v>
      </c>
      <c r="H28" s="21" t="s">
        <v>29</v>
      </c>
    </row>
    <row r="29" spans="1:8" s="22" customFormat="1" ht="14.25">
      <c r="A29" s="20" t="s">
        <v>0</v>
      </c>
      <c r="B29" s="41">
        <v>1045</v>
      </c>
      <c r="C29" s="20">
        <v>16.87</v>
      </c>
      <c r="D29" s="41">
        <f>B29*C29</f>
        <v>17629.15</v>
      </c>
      <c r="E29" s="42">
        <v>406</v>
      </c>
      <c r="F29" s="20">
        <f>E29*16.87</f>
        <v>6849.22</v>
      </c>
      <c r="G29" s="42">
        <f aca="true" t="shared" si="1" ref="G29:G40">B29-E29</f>
        <v>639</v>
      </c>
      <c r="H29" s="20">
        <f>G29*16.87</f>
        <v>10779.93</v>
      </c>
    </row>
    <row r="30" spans="1:8" s="22" customFormat="1" ht="14.25">
      <c r="A30" s="20" t="s">
        <v>1</v>
      </c>
      <c r="B30" s="20">
        <v>1291</v>
      </c>
      <c r="C30" s="20">
        <v>16.87</v>
      </c>
      <c r="D30" s="41">
        <f aca="true" t="shared" si="2" ref="D30:D39">B30*C30</f>
        <v>21779.170000000002</v>
      </c>
      <c r="E30" s="42">
        <v>489</v>
      </c>
      <c r="F30" s="20">
        <f aca="true" t="shared" si="3" ref="F30:F39">E30*16.87</f>
        <v>8249.43</v>
      </c>
      <c r="G30" s="42">
        <f t="shared" si="1"/>
        <v>802</v>
      </c>
      <c r="H30" s="20">
        <f aca="true" t="shared" si="4" ref="H30:H39">G30*16.87</f>
        <v>13529.740000000002</v>
      </c>
    </row>
    <row r="31" spans="1:8" s="22" customFormat="1" ht="14.25">
      <c r="A31" s="20" t="s">
        <v>2</v>
      </c>
      <c r="B31" s="20">
        <v>1263</v>
      </c>
      <c r="C31" s="20">
        <v>16.87</v>
      </c>
      <c r="D31" s="41">
        <f t="shared" si="2"/>
        <v>21306.81</v>
      </c>
      <c r="E31" s="42">
        <v>475</v>
      </c>
      <c r="F31" s="20">
        <f t="shared" si="3"/>
        <v>8013.250000000001</v>
      </c>
      <c r="G31" s="42">
        <f t="shared" si="1"/>
        <v>788</v>
      </c>
      <c r="H31" s="20">
        <f t="shared" si="4"/>
        <v>13293.560000000001</v>
      </c>
    </row>
    <row r="32" spans="1:8" s="22" customFormat="1" ht="14.25">
      <c r="A32" s="20" t="s">
        <v>10</v>
      </c>
      <c r="B32" s="20">
        <v>1170</v>
      </c>
      <c r="C32" s="20">
        <v>16.87</v>
      </c>
      <c r="D32" s="41">
        <f t="shared" si="2"/>
        <v>19737.9</v>
      </c>
      <c r="E32" s="42">
        <v>501</v>
      </c>
      <c r="F32" s="20">
        <f t="shared" si="3"/>
        <v>8451.87</v>
      </c>
      <c r="G32" s="42">
        <f t="shared" si="1"/>
        <v>669</v>
      </c>
      <c r="H32" s="20">
        <f t="shared" si="4"/>
        <v>11286.03</v>
      </c>
    </row>
    <row r="33" spans="1:8" s="22" customFormat="1" ht="14.25">
      <c r="A33" s="20" t="s">
        <v>3</v>
      </c>
      <c r="B33" s="20">
        <v>1263</v>
      </c>
      <c r="C33" s="20">
        <v>16.87</v>
      </c>
      <c r="D33" s="41">
        <f t="shared" si="2"/>
        <v>21306.81</v>
      </c>
      <c r="E33" s="42">
        <v>509</v>
      </c>
      <c r="F33" s="20">
        <f t="shared" si="3"/>
        <v>8586.83</v>
      </c>
      <c r="G33" s="42">
        <f t="shared" si="1"/>
        <v>754</v>
      </c>
      <c r="H33" s="20">
        <f t="shared" si="4"/>
        <v>12719.980000000001</v>
      </c>
    </row>
    <row r="34" spans="1:8" s="22" customFormat="1" ht="14.25">
      <c r="A34" s="20" t="s">
        <v>4</v>
      </c>
      <c r="B34" s="20">
        <v>1262</v>
      </c>
      <c r="C34" s="20">
        <v>16.87</v>
      </c>
      <c r="D34" s="41">
        <f t="shared" si="2"/>
        <v>21289.940000000002</v>
      </c>
      <c r="E34" s="42">
        <v>432</v>
      </c>
      <c r="F34" s="20">
        <f t="shared" si="3"/>
        <v>7287.84</v>
      </c>
      <c r="G34" s="42">
        <f t="shared" si="1"/>
        <v>830</v>
      </c>
      <c r="H34" s="20">
        <f t="shared" si="4"/>
        <v>14002.1</v>
      </c>
    </row>
    <row r="35" spans="1:8" s="22" customFormat="1" ht="14.25">
      <c r="A35" s="20" t="s">
        <v>5</v>
      </c>
      <c r="B35" s="20">
        <v>1225</v>
      </c>
      <c r="C35" s="20">
        <v>16.87</v>
      </c>
      <c r="D35" s="41">
        <f t="shared" si="2"/>
        <v>20665.75</v>
      </c>
      <c r="E35" s="42">
        <v>396</v>
      </c>
      <c r="F35" s="20">
        <f t="shared" si="3"/>
        <v>6680.52</v>
      </c>
      <c r="G35" s="42">
        <f t="shared" si="1"/>
        <v>829</v>
      </c>
      <c r="H35" s="20">
        <f t="shared" si="4"/>
        <v>13985.230000000001</v>
      </c>
    </row>
    <row r="36" spans="1:8" s="22" customFormat="1" ht="14.25">
      <c r="A36" s="20" t="s">
        <v>6</v>
      </c>
      <c r="B36" s="20">
        <v>1010</v>
      </c>
      <c r="C36" s="20">
        <v>16.87</v>
      </c>
      <c r="D36" s="41">
        <f t="shared" si="2"/>
        <v>17038.7</v>
      </c>
      <c r="E36" s="42">
        <v>330</v>
      </c>
      <c r="F36" s="20">
        <f t="shared" si="3"/>
        <v>5567.1</v>
      </c>
      <c r="G36" s="42">
        <f t="shared" si="1"/>
        <v>680</v>
      </c>
      <c r="H36" s="20">
        <f t="shared" si="4"/>
        <v>11471.6</v>
      </c>
    </row>
    <row r="37" spans="1:8" s="22" customFormat="1" ht="14.25">
      <c r="A37" s="20" t="s">
        <v>11</v>
      </c>
      <c r="B37" s="20">
        <v>1023</v>
      </c>
      <c r="C37" s="20">
        <v>16.87</v>
      </c>
      <c r="D37" s="41">
        <f t="shared" si="2"/>
        <v>17258.010000000002</v>
      </c>
      <c r="E37" s="42">
        <v>336</v>
      </c>
      <c r="F37" s="20">
        <f t="shared" si="3"/>
        <v>5668.320000000001</v>
      </c>
      <c r="G37" s="42">
        <f t="shared" si="1"/>
        <v>687</v>
      </c>
      <c r="H37" s="20">
        <f t="shared" si="4"/>
        <v>11589.69</v>
      </c>
    </row>
    <row r="38" spans="1:8" s="22" customFormat="1" ht="14.25">
      <c r="A38" s="20" t="s">
        <v>7</v>
      </c>
      <c r="B38" s="20">
        <v>1033</v>
      </c>
      <c r="C38" s="20">
        <v>16.87</v>
      </c>
      <c r="D38" s="41">
        <f t="shared" si="2"/>
        <v>17426.710000000003</v>
      </c>
      <c r="E38" s="42">
        <v>305</v>
      </c>
      <c r="F38" s="20">
        <f t="shared" si="3"/>
        <v>5145.35</v>
      </c>
      <c r="G38" s="42">
        <f t="shared" si="1"/>
        <v>728</v>
      </c>
      <c r="H38" s="20">
        <f t="shared" si="4"/>
        <v>12281.36</v>
      </c>
    </row>
    <row r="39" spans="1:8" s="22" customFormat="1" ht="14.25">
      <c r="A39" s="20" t="s">
        <v>8</v>
      </c>
      <c r="B39" s="20">
        <v>1057</v>
      </c>
      <c r="C39" s="20">
        <v>16.87</v>
      </c>
      <c r="D39" s="41">
        <f t="shared" si="2"/>
        <v>17831.59</v>
      </c>
      <c r="E39" s="42">
        <v>381</v>
      </c>
      <c r="F39" s="20">
        <f t="shared" si="3"/>
        <v>6427.47</v>
      </c>
      <c r="G39" s="42">
        <f t="shared" si="1"/>
        <v>676</v>
      </c>
      <c r="H39" s="20">
        <f t="shared" si="4"/>
        <v>11404.12</v>
      </c>
    </row>
    <row r="40" spans="1:8" s="22" customFormat="1" ht="14.25">
      <c r="A40" s="20" t="s">
        <v>9</v>
      </c>
      <c r="B40" s="20"/>
      <c r="C40" s="20"/>
      <c r="D40" s="41"/>
      <c r="E40" s="42"/>
      <c r="F40" s="20"/>
      <c r="G40" s="42">
        <f t="shared" si="1"/>
        <v>0</v>
      </c>
      <c r="H40" s="20">
        <f>G40*15.2</f>
        <v>0</v>
      </c>
    </row>
    <row r="41" spans="1:8" s="22" customFormat="1" ht="15">
      <c r="A41" s="21" t="s">
        <v>28</v>
      </c>
      <c r="B41" s="21">
        <f>SUM(B29:B40)</f>
        <v>12642</v>
      </c>
      <c r="C41" s="20"/>
      <c r="D41" s="41">
        <f>SUM(D29:D40)</f>
        <v>213270.54</v>
      </c>
      <c r="E41" s="43">
        <f>SUM(E29:E40)</f>
        <v>4560</v>
      </c>
      <c r="F41" s="20">
        <f>SUM(F29:F40)</f>
        <v>76927.20000000001</v>
      </c>
      <c r="G41" s="43">
        <f>SUM(G29:G40)</f>
        <v>8082</v>
      </c>
      <c r="H41" s="21">
        <f>SUM(H29:H40)</f>
        <v>136343.34000000003</v>
      </c>
    </row>
    <row r="42" spans="1:7" s="9" customFormat="1" ht="11.25">
      <c r="A42" s="12"/>
      <c r="B42" s="12"/>
      <c r="C42" s="14"/>
      <c r="D42" s="23"/>
      <c r="E42" s="14"/>
      <c r="F42" s="23"/>
      <c r="G42" s="12"/>
    </row>
    <row r="43" s="9" customFormat="1" ht="11.25"/>
    <row r="44" spans="1:7" s="44" customFormat="1" ht="13.5" customHeight="1">
      <c r="A44" s="84" t="s">
        <v>30</v>
      </c>
      <c r="B44" s="84"/>
      <c r="C44" s="84"/>
      <c r="D44" s="84"/>
      <c r="E44" s="84"/>
      <c r="F44" s="84"/>
      <c r="G44" s="84"/>
    </row>
    <row r="45" spans="1:7" s="7" customFormat="1" ht="47.25">
      <c r="A45" s="45" t="s">
        <v>46</v>
      </c>
      <c r="B45" s="46" t="s">
        <v>31</v>
      </c>
      <c r="C45" s="45" t="s">
        <v>40</v>
      </c>
      <c r="D45" s="46" t="s">
        <v>29</v>
      </c>
      <c r="E45" s="47"/>
      <c r="F45" s="47"/>
      <c r="G45" s="47"/>
    </row>
    <row r="46" spans="1:7" s="7" customFormat="1" ht="15">
      <c r="A46" s="48" t="s">
        <v>0</v>
      </c>
      <c r="B46" s="48">
        <v>3202</v>
      </c>
      <c r="C46" s="48">
        <v>2.37</v>
      </c>
      <c r="D46" s="48">
        <f>B46*C46</f>
        <v>7588.740000000001</v>
      </c>
      <c r="E46" s="47"/>
      <c r="F46" s="47"/>
      <c r="G46" s="47"/>
    </row>
    <row r="47" spans="1:7" s="7" customFormat="1" ht="15">
      <c r="A47" s="48" t="s">
        <v>1</v>
      </c>
      <c r="B47" s="48">
        <v>3677</v>
      </c>
      <c r="C47" s="48">
        <v>2.37</v>
      </c>
      <c r="D47" s="48">
        <f aca="true" t="shared" si="5" ref="D47:D56">B47*C47</f>
        <v>8714.49</v>
      </c>
      <c r="E47" s="47"/>
      <c r="F47" s="47"/>
      <c r="G47" s="47"/>
    </row>
    <row r="48" spans="1:7" s="7" customFormat="1" ht="15">
      <c r="A48" s="48" t="s">
        <v>2</v>
      </c>
      <c r="B48" s="48">
        <v>2760</v>
      </c>
      <c r="C48" s="48">
        <v>2.37</v>
      </c>
      <c r="D48" s="48">
        <f t="shared" si="5"/>
        <v>6541.200000000001</v>
      </c>
      <c r="E48" s="47"/>
      <c r="F48" s="47"/>
      <c r="G48" s="47"/>
    </row>
    <row r="49" spans="1:7" s="7" customFormat="1" ht="15">
      <c r="A49" s="48" t="s">
        <v>10</v>
      </c>
      <c r="B49" s="48">
        <v>3502</v>
      </c>
      <c r="C49" s="48">
        <v>2.37</v>
      </c>
      <c r="D49" s="48">
        <f t="shared" si="5"/>
        <v>8299.74</v>
      </c>
      <c r="E49" s="47"/>
      <c r="F49" s="47"/>
      <c r="G49" s="47"/>
    </row>
    <row r="50" spans="1:7" s="7" customFormat="1" ht="15">
      <c r="A50" s="48" t="s">
        <v>3</v>
      </c>
      <c r="B50" s="48">
        <v>2069</v>
      </c>
      <c r="C50" s="48">
        <v>2.37</v>
      </c>
      <c r="D50" s="48">
        <f t="shared" si="5"/>
        <v>4903.530000000001</v>
      </c>
      <c r="E50" s="47"/>
      <c r="F50" s="47"/>
      <c r="G50" s="47"/>
    </row>
    <row r="51" spans="1:7" s="7" customFormat="1" ht="15">
      <c r="A51" s="48" t="s">
        <v>4</v>
      </c>
      <c r="B51" s="48">
        <v>1592</v>
      </c>
      <c r="C51" s="48">
        <v>2.37</v>
      </c>
      <c r="D51" s="48">
        <f t="shared" si="5"/>
        <v>3773.04</v>
      </c>
      <c r="E51" s="47"/>
      <c r="F51" s="47"/>
      <c r="G51" s="47"/>
    </row>
    <row r="52" spans="1:7" s="7" customFormat="1" ht="15">
      <c r="A52" s="48" t="s">
        <v>5</v>
      </c>
      <c r="B52" s="48">
        <v>1728</v>
      </c>
      <c r="C52" s="48">
        <v>2.51</v>
      </c>
      <c r="D52" s="48">
        <f t="shared" si="5"/>
        <v>4337.28</v>
      </c>
      <c r="E52" s="47"/>
      <c r="F52" s="47"/>
      <c r="G52" s="47"/>
    </row>
    <row r="53" spans="1:7" s="7" customFormat="1" ht="15">
      <c r="A53" s="48" t="s">
        <v>6</v>
      </c>
      <c r="B53" s="48">
        <v>1263</v>
      </c>
      <c r="C53" s="48">
        <v>2.51</v>
      </c>
      <c r="D53" s="48">
        <f t="shared" si="5"/>
        <v>3170.1299999999997</v>
      </c>
      <c r="E53" s="47"/>
      <c r="F53" s="47"/>
      <c r="G53" s="47"/>
    </row>
    <row r="54" spans="1:7" s="7" customFormat="1" ht="15">
      <c r="A54" s="48" t="s">
        <v>11</v>
      </c>
      <c r="B54" s="48">
        <v>1231</v>
      </c>
      <c r="C54" s="48">
        <v>2.51</v>
      </c>
      <c r="D54" s="48">
        <f t="shared" si="5"/>
        <v>3089.81</v>
      </c>
      <c r="E54" s="47"/>
      <c r="F54" s="47"/>
      <c r="G54" s="47"/>
    </row>
    <row r="55" spans="1:7" s="7" customFormat="1" ht="15">
      <c r="A55" s="48" t="s">
        <v>7</v>
      </c>
      <c r="B55" s="48">
        <v>3091</v>
      </c>
      <c r="C55" s="48">
        <v>2.51</v>
      </c>
      <c r="D55" s="48">
        <f t="shared" si="5"/>
        <v>7758.409999999999</v>
      </c>
      <c r="E55" s="47"/>
      <c r="F55" s="47"/>
      <c r="G55" s="47"/>
    </row>
    <row r="56" spans="1:7" s="7" customFormat="1" ht="15">
      <c r="A56" s="48" t="s">
        <v>8</v>
      </c>
      <c r="B56" s="48">
        <v>3374</v>
      </c>
      <c r="C56" s="48">
        <v>2.51</v>
      </c>
      <c r="D56" s="48">
        <f t="shared" si="5"/>
        <v>8468.74</v>
      </c>
      <c r="E56" s="47"/>
      <c r="F56" s="47"/>
      <c r="G56" s="47"/>
    </row>
    <row r="57" spans="1:7" s="7" customFormat="1" ht="15">
      <c r="A57" s="48" t="s">
        <v>9</v>
      </c>
      <c r="B57" s="48"/>
      <c r="C57" s="48"/>
      <c r="D57" s="48"/>
      <c r="E57" s="47"/>
      <c r="F57" s="47"/>
      <c r="G57" s="47"/>
    </row>
    <row r="58" spans="1:7" s="7" customFormat="1" ht="15.75">
      <c r="A58" s="45" t="s">
        <v>32</v>
      </c>
      <c r="B58" s="45">
        <f>SUM(B46:B57)</f>
        <v>27489</v>
      </c>
      <c r="C58" s="48"/>
      <c r="D58" s="48">
        <f>SUM(D46:D57)</f>
        <v>66645.10999999999</v>
      </c>
      <c r="E58" s="47"/>
      <c r="F58" s="47"/>
      <c r="G58" s="47"/>
    </row>
    <row r="59" s="7" customFormat="1" ht="15"/>
    <row r="60" spans="1:7" s="32" customFormat="1" ht="30" customHeight="1">
      <c r="A60" s="85" t="s">
        <v>57</v>
      </c>
      <c r="B60" s="85"/>
      <c r="C60" s="85"/>
      <c r="D60" s="85"/>
      <c r="E60" s="85"/>
      <c r="F60" s="85"/>
      <c r="G60" s="85"/>
    </row>
    <row r="61" s="7" customFormat="1" ht="15"/>
    <row r="62" spans="1:4" s="7" customFormat="1" ht="30" customHeight="1">
      <c r="A62" s="48" t="s">
        <v>46</v>
      </c>
      <c r="B62" s="45" t="s">
        <v>25</v>
      </c>
      <c r="C62" s="46" t="s">
        <v>26</v>
      </c>
      <c r="D62" s="45" t="s">
        <v>12</v>
      </c>
    </row>
    <row r="63" spans="1:4" s="7" customFormat="1" ht="15">
      <c r="A63" s="48" t="s">
        <v>14</v>
      </c>
      <c r="B63" s="48">
        <v>26824.34</v>
      </c>
      <c r="C63" s="48">
        <v>111434.82</v>
      </c>
      <c r="D63" s="48">
        <f>SUM(B63:C63)</f>
        <v>138259.16</v>
      </c>
    </row>
    <row r="64" spans="1:4" s="7" customFormat="1" ht="15">
      <c r="A64" s="48" t="s">
        <v>15</v>
      </c>
      <c r="B64" s="48">
        <v>32914.74</v>
      </c>
      <c r="C64" s="48">
        <v>108070.98</v>
      </c>
      <c r="D64" s="48">
        <f aca="true" t="shared" si="6" ref="D64:D75">SUM(B64:C64)</f>
        <v>140985.72</v>
      </c>
    </row>
    <row r="65" spans="1:4" s="7" customFormat="1" ht="15">
      <c r="A65" s="48" t="s">
        <v>16</v>
      </c>
      <c r="B65" s="48">
        <v>30200.54</v>
      </c>
      <c r="C65" s="48">
        <v>90865.71</v>
      </c>
      <c r="D65" s="48">
        <f t="shared" si="6"/>
        <v>121066.25</v>
      </c>
    </row>
    <row r="66" spans="1:4" s="7" customFormat="1" ht="15">
      <c r="A66" s="48" t="s">
        <v>17</v>
      </c>
      <c r="B66" s="48">
        <v>33444.34</v>
      </c>
      <c r="C66" s="48">
        <v>65774.27</v>
      </c>
      <c r="D66" s="48">
        <f t="shared" si="6"/>
        <v>99218.61</v>
      </c>
    </row>
    <row r="67" spans="1:4" s="7" customFormat="1" ht="15">
      <c r="A67" s="48" t="s">
        <v>18</v>
      </c>
      <c r="B67" s="48">
        <v>36059.56</v>
      </c>
      <c r="C67" s="48"/>
      <c r="D67" s="48">
        <f t="shared" si="6"/>
        <v>36059.56</v>
      </c>
    </row>
    <row r="68" spans="1:4" s="7" customFormat="1" ht="15">
      <c r="A68" s="48" t="s">
        <v>19</v>
      </c>
      <c r="B68" s="48">
        <v>28856.48</v>
      </c>
      <c r="C68" s="48"/>
      <c r="D68" s="48">
        <f t="shared" si="6"/>
        <v>28856.48</v>
      </c>
    </row>
    <row r="69" spans="1:4" s="7" customFormat="1" ht="15">
      <c r="A69" s="48" t="s">
        <v>20</v>
      </c>
      <c r="B69" s="48">
        <v>28913.87</v>
      </c>
      <c r="C69" s="48"/>
      <c r="D69" s="48">
        <f t="shared" si="6"/>
        <v>28913.87</v>
      </c>
    </row>
    <row r="70" spans="1:4" s="7" customFormat="1" ht="15">
      <c r="A70" s="48" t="s">
        <v>13</v>
      </c>
      <c r="B70" s="48">
        <v>26148.46</v>
      </c>
      <c r="C70" s="48"/>
      <c r="D70" s="48">
        <f t="shared" si="6"/>
        <v>26148.46</v>
      </c>
    </row>
    <row r="71" spans="1:4" s="7" customFormat="1" ht="15">
      <c r="A71" s="48" t="s">
        <v>21</v>
      </c>
      <c r="B71" s="48">
        <v>26302.3</v>
      </c>
      <c r="C71" s="48"/>
      <c r="D71" s="48">
        <f t="shared" si="6"/>
        <v>26302.3</v>
      </c>
    </row>
    <row r="72" spans="1:4" s="7" customFormat="1" ht="15">
      <c r="A72" s="48" t="s">
        <v>22</v>
      </c>
      <c r="B72" s="48">
        <v>23064.67</v>
      </c>
      <c r="C72" s="48">
        <v>58874.05</v>
      </c>
      <c r="D72" s="48">
        <f t="shared" si="6"/>
        <v>81938.72</v>
      </c>
    </row>
    <row r="73" spans="1:4" s="7" customFormat="1" ht="15">
      <c r="A73" s="48" t="s">
        <v>23</v>
      </c>
      <c r="B73" s="48">
        <v>28459.82</v>
      </c>
      <c r="C73" s="48">
        <v>73703.68</v>
      </c>
      <c r="D73" s="48">
        <f t="shared" si="6"/>
        <v>102163.5</v>
      </c>
    </row>
    <row r="74" spans="1:4" s="7" customFormat="1" ht="15">
      <c r="A74" s="48" t="s">
        <v>24</v>
      </c>
      <c r="B74" s="48"/>
      <c r="C74" s="48"/>
      <c r="D74" s="48">
        <f t="shared" si="6"/>
        <v>0</v>
      </c>
    </row>
    <row r="75" spans="1:4" s="7" customFormat="1" ht="15.75">
      <c r="A75" s="45" t="s">
        <v>28</v>
      </c>
      <c r="B75" s="45">
        <f>SUM(B63:B74)</f>
        <v>321189.12</v>
      </c>
      <c r="C75" s="45">
        <f>SUM(C63:C74)</f>
        <v>508723.51</v>
      </c>
      <c r="D75" s="45">
        <f t="shared" si="6"/>
        <v>829912.63</v>
      </c>
    </row>
    <row r="76" spans="1:4" s="7" customFormat="1" ht="15.75">
      <c r="A76" s="6"/>
      <c r="B76" s="44"/>
      <c r="C76" s="44"/>
      <c r="D76" s="44"/>
    </row>
    <row r="77" s="7" customFormat="1" ht="15"/>
    <row r="78" s="9" customFormat="1" ht="11.25"/>
  </sheetData>
  <mergeCells count="7">
    <mergeCell ref="A44:G44"/>
    <mergeCell ref="A60:G60"/>
    <mergeCell ref="A24:F24"/>
    <mergeCell ref="A26:A28"/>
    <mergeCell ref="B26:D27"/>
    <mergeCell ref="E26:H26"/>
    <mergeCell ref="E27:F27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2"/>
  <sheetViews>
    <sheetView workbookViewId="0" topLeftCell="A70">
      <selection activeCell="E93" sqref="E93"/>
    </sheetView>
  </sheetViews>
  <sheetFormatPr defaultColWidth="9.00390625" defaultRowHeight="12.75"/>
  <cols>
    <col min="1" max="1" width="9.125" style="3" customWidth="1"/>
    <col min="2" max="2" width="11.625" style="3" customWidth="1"/>
    <col min="3" max="3" width="11.125" style="3" customWidth="1"/>
    <col min="4" max="4" width="18.625" style="3" customWidth="1"/>
    <col min="5" max="16384" width="9.125" style="3" customWidth="1"/>
  </cols>
  <sheetData>
    <row r="2" spans="1:4" s="7" customFormat="1" ht="15.75">
      <c r="A2" s="6" t="s">
        <v>37</v>
      </c>
      <c r="B2" s="6"/>
      <c r="C2" s="6"/>
      <c r="D2" s="6"/>
    </row>
    <row r="3" spans="1:4" s="7" customFormat="1" ht="15.75">
      <c r="A3" s="6" t="s">
        <v>51</v>
      </c>
      <c r="B3" s="6"/>
      <c r="C3" s="6"/>
      <c r="D3" s="6"/>
    </row>
    <row r="4" spans="1:4" s="9" customFormat="1" ht="11.25">
      <c r="A4" s="8" t="s">
        <v>48</v>
      </c>
      <c r="B4" s="8"/>
      <c r="C4" s="8"/>
      <c r="D4" s="8"/>
    </row>
    <row r="5" spans="1:4" s="9" customFormat="1" ht="11.25">
      <c r="A5" s="8" t="s">
        <v>38</v>
      </c>
      <c r="B5" s="8"/>
      <c r="C5" s="8"/>
      <c r="D5" s="8"/>
    </row>
    <row r="6" spans="1:4" s="9" customFormat="1" ht="11.25">
      <c r="A6" s="8"/>
      <c r="B6" s="8" t="s">
        <v>39</v>
      </c>
      <c r="C6" s="8"/>
      <c r="D6" s="8"/>
    </row>
    <row r="7" spans="1:4" s="9" customFormat="1" ht="11.25">
      <c r="A7" s="10" t="s">
        <v>46</v>
      </c>
      <c r="B7" s="10" t="s">
        <v>54</v>
      </c>
      <c r="C7" s="10" t="s">
        <v>40</v>
      </c>
      <c r="D7" s="10" t="s">
        <v>34</v>
      </c>
    </row>
    <row r="8" spans="1:4" s="9" customFormat="1" ht="11.25">
      <c r="A8" s="11" t="s">
        <v>14</v>
      </c>
      <c r="B8" s="11">
        <v>40088</v>
      </c>
      <c r="C8" s="11">
        <v>3.4</v>
      </c>
      <c r="D8" s="11">
        <f>C8*B8</f>
        <v>136299.19999999998</v>
      </c>
    </row>
    <row r="9" spans="1:4" s="9" customFormat="1" ht="11.25">
      <c r="A9" s="11" t="s">
        <v>15</v>
      </c>
      <c r="B9" s="11">
        <v>36662</v>
      </c>
      <c r="C9" s="11">
        <v>3.4</v>
      </c>
      <c r="D9" s="11">
        <f aca="true" t="shared" si="0" ref="D9:D18">C9*B9</f>
        <v>124650.8</v>
      </c>
    </row>
    <row r="10" spans="1:4" s="9" customFormat="1" ht="11.25">
      <c r="A10" s="11" t="s">
        <v>16</v>
      </c>
      <c r="B10" s="11">
        <v>33898</v>
      </c>
      <c r="C10" s="11">
        <v>3.4</v>
      </c>
      <c r="D10" s="11">
        <f t="shared" si="0"/>
        <v>115253.2</v>
      </c>
    </row>
    <row r="11" spans="1:4" s="9" customFormat="1" ht="11.25">
      <c r="A11" s="11" t="s">
        <v>17</v>
      </c>
      <c r="B11" s="11">
        <v>29603</v>
      </c>
      <c r="C11" s="11">
        <v>3.4</v>
      </c>
      <c r="D11" s="11">
        <f t="shared" si="0"/>
        <v>100650.2</v>
      </c>
    </row>
    <row r="12" spans="1:4" s="9" customFormat="1" ht="11.25">
      <c r="A12" s="11" t="s">
        <v>18</v>
      </c>
      <c r="B12" s="11">
        <v>8046</v>
      </c>
      <c r="C12" s="11">
        <v>3.4</v>
      </c>
      <c r="D12" s="11">
        <f t="shared" si="0"/>
        <v>27356.399999999998</v>
      </c>
    </row>
    <row r="13" spans="1:4" s="9" customFormat="1" ht="11.25">
      <c r="A13" s="11" t="s">
        <v>19</v>
      </c>
      <c r="B13" s="11">
        <v>7617</v>
      </c>
      <c r="C13" s="11">
        <v>3.4</v>
      </c>
      <c r="D13" s="11">
        <f t="shared" si="0"/>
        <v>25897.8</v>
      </c>
    </row>
    <row r="14" spans="1:4" s="9" customFormat="1" ht="11.25">
      <c r="A14" s="11" t="s">
        <v>20</v>
      </c>
      <c r="B14" s="11">
        <v>6695</v>
      </c>
      <c r="C14" s="11">
        <v>3.91</v>
      </c>
      <c r="D14" s="11">
        <f t="shared" si="0"/>
        <v>26177.45</v>
      </c>
    </row>
    <row r="15" spans="1:4" s="9" customFormat="1" ht="11.25">
      <c r="A15" s="11" t="s">
        <v>13</v>
      </c>
      <c r="B15" s="11">
        <v>6877</v>
      </c>
      <c r="C15" s="11">
        <v>3.91</v>
      </c>
      <c r="D15" s="11">
        <f t="shared" si="0"/>
        <v>26889.07</v>
      </c>
    </row>
    <row r="16" spans="1:4" s="9" customFormat="1" ht="11.25">
      <c r="A16" s="11" t="s">
        <v>21</v>
      </c>
      <c r="B16" s="11">
        <v>6998</v>
      </c>
      <c r="C16" s="11">
        <v>3.91</v>
      </c>
      <c r="D16" s="11">
        <f t="shared" si="0"/>
        <v>27362.18</v>
      </c>
    </row>
    <row r="17" spans="1:4" s="9" customFormat="1" ht="11.25">
      <c r="A17" s="11" t="s">
        <v>22</v>
      </c>
      <c r="B17" s="11">
        <v>17566</v>
      </c>
      <c r="C17" s="11">
        <v>3.91</v>
      </c>
      <c r="D17" s="11">
        <f t="shared" si="0"/>
        <v>68683.06</v>
      </c>
    </row>
    <row r="18" spans="1:4" s="9" customFormat="1" ht="11.25">
      <c r="A18" s="11" t="s">
        <v>23</v>
      </c>
      <c r="B18" s="11">
        <v>31503</v>
      </c>
      <c r="C18" s="11">
        <v>3.91</v>
      </c>
      <c r="D18" s="11">
        <f t="shared" si="0"/>
        <v>123176.73000000001</v>
      </c>
    </row>
    <row r="19" spans="1:4" s="9" customFormat="1" ht="11.25">
      <c r="A19" s="11" t="s">
        <v>24</v>
      </c>
      <c r="B19" s="11"/>
      <c r="C19" s="11"/>
      <c r="D19" s="11"/>
    </row>
    <row r="20" spans="1:4" s="9" customFormat="1" ht="11.25">
      <c r="A20" s="10" t="s">
        <v>28</v>
      </c>
      <c r="B20" s="10">
        <f>SUM(B8:B19)</f>
        <v>225553</v>
      </c>
      <c r="C20" s="11"/>
      <c r="D20" s="11">
        <f>SUM(D8:D19)</f>
        <v>802396.0900000001</v>
      </c>
    </row>
    <row r="21" spans="1:3" s="9" customFormat="1" ht="11.25">
      <c r="A21" s="12"/>
      <c r="B21" s="12"/>
      <c r="C21" s="14"/>
    </row>
    <row r="22" spans="1:3" s="9" customFormat="1" ht="11.25">
      <c r="A22" s="12"/>
      <c r="B22" s="12"/>
      <c r="C22" s="14"/>
    </row>
    <row r="23" spans="1:3" s="9" customFormat="1" ht="11.25">
      <c r="A23" s="12"/>
      <c r="B23" s="12"/>
      <c r="C23" s="14"/>
    </row>
    <row r="24" spans="1:3" s="9" customFormat="1" ht="11.25">
      <c r="A24" s="12"/>
      <c r="B24" s="12"/>
      <c r="C24" s="14"/>
    </row>
    <row r="25" spans="1:3" s="9" customFormat="1" ht="11.25">
      <c r="A25" s="12"/>
      <c r="B25" s="12"/>
      <c r="C25" s="14"/>
    </row>
    <row r="26" s="9" customFormat="1" ht="11.25"/>
    <row r="27" spans="1:7" s="15" customFormat="1" ht="12.75">
      <c r="A27" s="94" t="s">
        <v>52</v>
      </c>
      <c r="B27" s="95"/>
      <c r="C27" s="95"/>
      <c r="D27" s="95"/>
      <c r="E27" s="95"/>
      <c r="F27" s="95"/>
      <c r="G27" s="95"/>
    </row>
    <row r="28" spans="1:7" s="15" customFormat="1" ht="12" customHeight="1">
      <c r="A28" s="94" t="s">
        <v>53</v>
      </c>
      <c r="B28" s="95"/>
      <c r="C28" s="95"/>
      <c r="D28" s="95"/>
      <c r="E28" s="95"/>
      <c r="F28" s="95"/>
      <c r="G28" s="16"/>
    </row>
    <row r="29" spans="1:7" s="15" customFormat="1" ht="12" customHeight="1">
      <c r="A29" s="13"/>
      <c r="B29" s="5"/>
      <c r="C29" s="5"/>
      <c r="D29" s="5"/>
      <c r="E29" s="5"/>
      <c r="F29" s="5"/>
      <c r="G29" s="16"/>
    </row>
    <row r="30" spans="1:8" s="15" customFormat="1" ht="12" customHeight="1">
      <c r="A30" s="96" t="s">
        <v>46</v>
      </c>
      <c r="B30" s="81" t="s">
        <v>35</v>
      </c>
      <c r="C30" s="81"/>
      <c r="D30" s="81"/>
      <c r="E30" s="82" t="s">
        <v>42</v>
      </c>
      <c r="F30" s="82"/>
      <c r="G30" s="82"/>
      <c r="H30" s="82"/>
    </row>
    <row r="31" spans="1:8" s="8" customFormat="1" ht="12" customHeight="1">
      <c r="A31" s="79"/>
      <c r="B31" s="81"/>
      <c r="C31" s="81"/>
      <c r="D31" s="81"/>
      <c r="E31" s="83" t="s">
        <v>43</v>
      </c>
      <c r="F31" s="83"/>
      <c r="G31" s="27" t="s">
        <v>44</v>
      </c>
      <c r="H31" s="10"/>
    </row>
    <row r="32" spans="1:8" s="15" customFormat="1" ht="33" customHeight="1">
      <c r="A32" s="80"/>
      <c r="B32" s="30" t="s">
        <v>56</v>
      </c>
      <c r="C32" s="26" t="s">
        <v>40</v>
      </c>
      <c r="D32" s="26" t="s">
        <v>29</v>
      </c>
      <c r="E32" s="26" t="s">
        <v>45</v>
      </c>
      <c r="F32" s="26" t="s">
        <v>29</v>
      </c>
      <c r="G32" s="28" t="s">
        <v>45</v>
      </c>
      <c r="H32" s="29" t="s">
        <v>29</v>
      </c>
    </row>
    <row r="33" spans="1:8" s="9" customFormat="1" ht="11.25">
      <c r="A33" s="11" t="s">
        <v>0</v>
      </c>
      <c r="B33" s="25">
        <v>1616</v>
      </c>
      <c r="C33" s="11">
        <v>16.87</v>
      </c>
      <c r="D33" s="25">
        <f>B33*C33</f>
        <v>27261.920000000002</v>
      </c>
      <c r="E33" s="17">
        <v>789</v>
      </c>
      <c r="F33" s="11">
        <f>E33*16.87</f>
        <v>13310.43</v>
      </c>
      <c r="G33" s="17">
        <f aca="true" t="shared" si="1" ref="G33:G44">B33-E33</f>
        <v>827</v>
      </c>
      <c r="H33" s="11">
        <f>G33*16.87</f>
        <v>13951.490000000002</v>
      </c>
    </row>
    <row r="34" spans="1:8" s="9" customFormat="1" ht="11.25">
      <c r="A34" s="11" t="s">
        <v>1</v>
      </c>
      <c r="B34" s="11">
        <v>1590</v>
      </c>
      <c r="C34" s="11">
        <v>16.87</v>
      </c>
      <c r="D34" s="25">
        <f aca="true" t="shared" si="2" ref="D34:D43">B34*C34</f>
        <v>26823.300000000003</v>
      </c>
      <c r="E34" s="17">
        <v>742</v>
      </c>
      <c r="F34" s="11">
        <f aca="true" t="shared" si="3" ref="F34:F43">E34*16.87</f>
        <v>12517.54</v>
      </c>
      <c r="G34" s="17">
        <f t="shared" si="1"/>
        <v>848</v>
      </c>
      <c r="H34" s="11">
        <f aca="true" t="shared" si="4" ref="H34:H43">G34*16.87</f>
        <v>14305.76</v>
      </c>
    </row>
    <row r="35" spans="1:8" s="9" customFormat="1" ht="11.25">
      <c r="A35" s="11" t="s">
        <v>2</v>
      </c>
      <c r="B35" s="11">
        <v>1836</v>
      </c>
      <c r="C35" s="11">
        <v>16.87</v>
      </c>
      <c r="D35" s="25">
        <f t="shared" si="2"/>
        <v>30973.320000000003</v>
      </c>
      <c r="E35" s="17">
        <v>723</v>
      </c>
      <c r="F35" s="11">
        <f t="shared" si="3"/>
        <v>12197.01</v>
      </c>
      <c r="G35" s="17">
        <f t="shared" si="1"/>
        <v>1113</v>
      </c>
      <c r="H35" s="11">
        <f t="shared" si="4"/>
        <v>18776.31</v>
      </c>
    </row>
    <row r="36" spans="1:8" s="9" customFormat="1" ht="11.25">
      <c r="A36" s="11" t="s">
        <v>10</v>
      </c>
      <c r="B36" s="11">
        <v>1632</v>
      </c>
      <c r="C36" s="11">
        <v>16.87</v>
      </c>
      <c r="D36" s="25">
        <f t="shared" si="2"/>
        <v>27531.84</v>
      </c>
      <c r="E36" s="17">
        <v>603</v>
      </c>
      <c r="F36" s="11">
        <f t="shared" si="3"/>
        <v>10172.61</v>
      </c>
      <c r="G36" s="17">
        <f t="shared" si="1"/>
        <v>1029</v>
      </c>
      <c r="H36" s="11">
        <f t="shared" si="4"/>
        <v>17359.23</v>
      </c>
    </row>
    <row r="37" spans="1:8" s="9" customFormat="1" ht="11.25">
      <c r="A37" s="11" t="s">
        <v>3</v>
      </c>
      <c r="B37" s="11">
        <v>1411</v>
      </c>
      <c r="C37" s="11">
        <v>16.87</v>
      </c>
      <c r="D37" s="25">
        <f t="shared" si="2"/>
        <v>23803.57</v>
      </c>
      <c r="E37" s="17">
        <v>605</v>
      </c>
      <c r="F37" s="11">
        <f t="shared" si="3"/>
        <v>10206.35</v>
      </c>
      <c r="G37" s="17">
        <f t="shared" si="1"/>
        <v>806</v>
      </c>
      <c r="H37" s="11">
        <f t="shared" si="4"/>
        <v>13597.220000000001</v>
      </c>
    </row>
    <row r="38" spans="1:8" s="9" customFormat="1" ht="11.25">
      <c r="A38" s="11" t="s">
        <v>4</v>
      </c>
      <c r="B38" s="11">
        <v>1401</v>
      </c>
      <c r="C38" s="11">
        <v>16.87</v>
      </c>
      <c r="D38" s="25">
        <f t="shared" si="2"/>
        <v>23634.870000000003</v>
      </c>
      <c r="E38" s="17">
        <v>588</v>
      </c>
      <c r="F38" s="11">
        <f t="shared" si="3"/>
        <v>9919.560000000001</v>
      </c>
      <c r="G38" s="17">
        <f t="shared" si="1"/>
        <v>813</v>
      </c>
      <c r="H38" s="11">
        <f t="shared" si="4"/>
        <v>13715.310000000001</v>
      </c>
    </row>
    <row r="39" spans="1:8" s="9" customFormat="1" ht="11.25">
      <c r="A39" s="11" t="s">
        <v>5</v>
      </c>
      <c r="B39" s="11">
        <v>1538</v>
      </c>
      <c r="C39" s="11">
        <v>16.87</v>
      </c>
      <c r="D39" s="25">
        <f t="shared" si="2"/>
        <v>25946.06</v>
      </c>
      <c r="E39" s="17">
        <v>547</v>
      </c>
      <c r="F39" s="11">
        <f t="shared" si="3"/>
        <v>9227.890000000001</v>
      </c>
      <c r="G39" s="17">
        <f t="shared" si="1"/>
        <v>991</v>
      </c>
      <c r="H39" s="11">
        <f t="shared" si="4"/>
        <v>16718.170000000002</v>
      </c>
    </row>
    <row r="40" spans="1:8" s="9" customFormat="1" ht="11.25">
      <c r="A40" s="11" t="s">
        <v>6</v>
      </c>
      <c r="B40" s="11">
        <v>1391</v>
      </c>
      <c r="C40" s="11">
        <v>16.87</v>
      </c>
      <c r="D40" s="25">
        <f t="shared" si="2"/>
        <v>23466.170000000002</v>
      </c>
      <c r="E40" s="17">
        <v>486</v>
      </c>
      <c r="F40" s="11">
        <f t="shared" si="3"/>
        <v>8198.82</v>
      </c>
      <c r="G40" s="17">
        <f t="shared" si="1"/>
        <v>905</v>
      </c>
      <c r="H40" s="11">
        <f t="shared" si="4"/>
        <v>15267.35</v>
      </c>
    </row>
    <row r="41" spans="1:8" s="9" customFormat="1" ht="11.25">
      <c r="A41" s="11" t="s">
        <v>11</v>
      </c>
      <c r="B41" s="11">
        <v>1253</v>
      </c>
      <c r="C41" s="11">
        <v>16.87</v>
      </c>
      <c r="D41" s="25">
        <f t="shared" si="2"/>
        <v>21138.11</v>
      </c>
      <c r="E41" s="17">
        <v>498</v>
      </c>
      <c r="F41" s="11">
        <f t="shared" si="3"/>
        <v>8401.26</v>
      </c>
      <c r="G41" s="17">
        <f t="shared" si="1"/>
        <v>755</v>
      </c>
      <c r="H41" s="11">
        <f t="shared" si="4"/>
        <v>12736.85</v>
      </c>
    </row>
    <row r="42" spans="1:8" s="9" customFormat="1" ht="11.25">
      <c r="A42" s="11" t="s">
        <v>7</v>
      </c>
      <c r="B42" s="11">
        <v>1305</v>
      </c>
      <c r="C42" s="11">
        <v>16.87</v>
      </c>
      <c r="D42" s="25">
        <f t="shared" si="2"/>
        <v>22015.350000000002</v>
      </c>
      <c r="E42" s="17">
        <v>503</v>
      </c>
      <c r="F42" s="11">
        <f t="shared" si="3"/>
        <v>8485.61</v>
      </c>
      <c r="G42" s="17">
        <f t="shared" si="1"/>
        <v>802</v>
      </c>
      <c r="H42" s="11">
        <f t="shared" si="4"/>
        <v>13529.740000000002</v>
      </c>
    </row>
    <row r="43" spans="1:8" s="9" customFormat="1" ht="11.25">
      <c r="A43" s="11" t="s">
        <v>8</v>
      </c>
      <c r="B43" s="11">
        <v>1296</v>
      </c>
      <c r="C43" s="11">
        <v>16.87</v>
      </c>
      <c r="D43" s="25">
        <f t="shared" si="2"/>
        <v>21863.52</v>
      </c>
      <c r="E43" s="17">
        <v>531</v>
      </c>
      <c r="F43" s="11">
        <f t="shared" si="3"/>
        <v>8957.970000000001</v>
      </c>
      <c r="G43" s="17">
        <f t="shared" si="1"/>
        <v>765</v>
      </c>
      <c r="H43" s="11">
        <f t="shared" si="4"/>
        <v>12905.550000000001</v>
      </c>
    </row>
    <row r="44" spans="1:10" s="9" customFormat="1" ht="11.25">
      <c r="A44" s="11" t="s">
        <v>9</v>
      </c>
      <c r="B44" s="11"/>
      <c r="C44" s="11"/>
      <c r="D44" s="25"/>
      <c r="E44" s="17"/>
      <c r="F44" s="11"/>
      <c r="G44" s="17">
        <f t="shared" si="1"/>
        <v>0</v>
      </c>
      <c r="H44" s="11">
        <f>G44*15.2</f>
        <v>0</v>
      </c>
      <c r="J44" s="18"/>
    </row>
    <row r="45" spans="1:8" s="9" customFormat="1" ht="11.25">
      <c r="A45" s="10" t="s">
        <v>28</v>
      </c>
      <c r="B45" s="10">
        <f>SUM(B33:B44)</f>
        <v>16269</v>
      </c>
      <c r="C45" s="11"/>
      <c r="D45" s="25">
        <f>SUM(D33:D44)</f>
        <v>274458.03</v>
      </c>
      <c r="E45" s="19">
        <f>SUM(E33:E44)</f>
        <v>6615</v>
      </c>
      <c r="F45" s="11">
        <f>SUM(F33:F44)</f>
        <v>111595.04999999999</v>
      </c>
      <c r="G45" s="19">
        <f>SUM(G33:G44)</f>
        <v>9654</v>
      </c>
      <c r="H45" s="10">
        <f>SUM(H33:H44)</f>
        <v>162862.97999999998</v>
      </c>
    </row>
    <row r="46" spans="1:7" s="9" customFormat="1" ht="11.25">
      <c r="A46" s="12"/>
      <c r="B46" s="12"/>
      <c r="C46" s="14"/>
      <c r="D46" s="23"/>
      <c r="E46" s="14"/>
      <c r="F46" s="23"/>
      <c r="G46" s="12"/>
    </row>
    <row r="47" s="9" customFormat="1" ht="11.25"/>
    <row r="48" spans="1:7" s="12" customFormat="1" ht="13.5" customHeight="1">
      <c r="A48" s="84" t="s">
        <v>30</v>
      </c>
      <c r="B48" s="84"/>
      <c r="C48" s="84"/>
      <c r="D48" s="84"/>
      <c r="E48" s="84"/>
      <c r="F48" s="84"/>
      <c r="G48" s="84"/>
    </row>
    <row r="49" spans="1:7" s="9" customFormat="1" ht="22.5">
      <c r="A49" s="10" t="s">
        <v>46</v>
      </c>
      <c r="B49" s="24" t="s">
        <v>31</v>
      </c>
      <c r="C49" s="10" t="s">
        <v>40</v>
      </c>
      <c r="D49" s="24" t="s">
        <v>29</v>
      </c>
      <c r="E49" s="14"/>
      <c r="F49" s="14"/>
      <c r="G49" s="14"/>
    </row>
    <row r="50" spans="1:7" s="9" customFormat="1" ht="11.25">
      <c r="A50" s="11" t="s">
        <v>0</v>
      </c>
      <c r="B50" s="11">
        <v>1843</v>
      </c>
      <c r="C50" s="11">
        <v>2.37</v>
      </c>
      <c r="D50" s="11">
        <f>B50*C50</f>
        <v>4367.91</v>
      </c>
      <c r="E50" s="14"/>
      <c r="F50" s="14"/>
      <c r="G50" s="14"/>
    </row>
    <row r="51" spans="1:7" s="9" customFormat="1" ht="11.25">
      <c r="A51" s="11" t="s">
        <v>1</v>
      </c>
      <c r="B51" s="11">
        <v>2622</v>
      </c>
      <c r="C51" s="11">
        <v>2.37</v>
      </c>
      <c r="D51" s="11">
        <f aca="true" t="shared" si="5" ref="D51:D60">B51*C51</f>
        <v>6214.14</v>
      </c>
      <c r="E51" s="14"/>
      <c r="F51" s="14"/>
      <c r="G51" s="14"/>
    </row>
    <row r="52" spans="1:7" s="9" customFormat="1" ht="11.25">
      <c r="A52" s="11" t="s">
        <v>2</v>
      </c>
      <c r="B52" s="11">
        <v>1589</v>
      </c>
      <c r="C52" s="11">
        <v>2.37</v>
      </c>
      <c r="D52" s="11">
        <f t="shared" si="5"/>
        <v>3765.9300000000003</v>
      </c>
      <c r="E52" s="14"/>
      <c r="F52" s="14"/>
      <c r="G52" s="14"/>
    </row>
    <row r="53" spans="1:7" s="9" customFormat="1" ht="11.25">
      <c r="A53" s="11" t="s">
        <v>10</v>
      </c>
      <c r="B53" s="11">
        <v>1706</v>
      </c>
      <c r="C53" s="11">
        <v>2.37</v>
      </c>
      <c r="D53" s="11">
        <f t="shared" si="5"/>
        <v>4043.2200000000003</v>
      </c>
      <c r="E53" s="14"/>
      <c r="F53" s="14"/>
      <c r="G53" s="14"/>
    </row>
    <row r="54" spans="1:7" s="9" customFormat="1" ht="11.25">
      <c r="A54" s="11" t="s">
        <v>3</v>
      </c>
      <c r="B54" s="11">
        <v>1621</v>
      </c>
      <c r="C54" s="11">
        <v>2.37</v>
      </c>
      <c r="D54" s="11">
        <f t="shared" si="5"/>
        <v>3841.77</v>
      </c>
      <c r="E54" s="14"/>
      <c r="F54" s="14"/>
      <c r="G54" s="14"/>
    </row>
    <row r="55" spans="1:7" s="9" customFormat="1" ht="11.25">
      <c r="A55" s="11" t="s">
        <v>4</v>
      </c>
      <c r="B55" s="11">
        <v>1314</v>
      </c>
      <c r="C55" s="11">
        <v>2.37</v>
      </c>
      <c r="D55" s="11">
        <f t="shared" si="5"/>
        <v>3114.1800000000003</v>
      </c>
      <c r="E55" s="14"/>
      <c r="F55" s="14"/>
      <c r="G55" s="14"/>
    </row>
    <row r="56" spans="1:7" s="9" customFormat="1" ht="11.25">
      <c r="A56" s="11" t="s">
        <v>5</v>
      </c>
      <c r="B56" s="11">
        <v>1488</v>
      </c>
      <c r="C56" s="11">
        <v>2.51</v>
      </c>
      <c r="D56" s="11">
        <f t="shared" si="5"/>
        <v>3734.8799999999997</v>
      </c>
      <c r="E56" s="14"/>
      <c r="F56" s="14"/>
      <c r="G56" s="14"/>
    </row>
    <row r="57" spans="1:7" s="9" customFormat="1" ht="11.25">
      <c r="A57" s="11" t="s">
        <v>6</v>
      </c>
      <c r="B57" s="11">
        <v>858</v>
      </c>
      <c r="C57" s="11">
        <v>2.51</v>
      </c>
      <c r="D57" s="11">
        <f t="shared" si="5"/>
        <v>2153.58</v>
      </c>
      <c r="E57" s="14"/>
      <c r="F57" s="14"/>
      <c r="G57" s="14"/>
    </row>
    <row r="58" spans="1:7" s="9" customFormat="1" ht="11.25">
      <c r="A58" s="11" t="s">
        <v>11</v>
      </c>
      <c r="B58" s="11">
        <v>1182</v>
      </c>
      <c r="C58" s="11">
        <v>2.51</v>
      </c>
      <c r="D58" s="11">
        <f t="shared" si="5"/>
        <v>2966.8199999999997</v>
      </c>
      <c r="E58" s="14"/>
      <c r="F58" s="14"/>
      <c r="G58" s="14"/>
    </row>
    <row r="59" spans="1:7" s="9" customFormat="1" ht="11.25">
      <c r="A59" s="11" t="s">
        <v>7</v>
      </c>
      <c r="B59" s="11">
        <v>1259</v>
      </c>
      <c r="C59" s="11">
        <v>2.51</v>
      </c>
      <c r="D59" s="11">
        <f t="shared" si="5"/>
        <v>3160.0899999999997</v>
      </c>
      <c r="E59" s="14"/>
      <c r="F59" s="14"/>
      <c r="G59" s="14"/>
    </row>
    <row r="60" spans="1:7" s="9" customFormat="1" ht="11.25">
      <c r="A60" s="11" t="s">
        <v>8</v>
      </c>
      <c r="B60" s="11">
        <v>1964</v>
      </c>
      <c r="C60" s="11">
        <v>2.51</v>
      </c>
      <c r="D60" s="11">
        <f t="shared" si="5"/>
        <v>4929.639999999999</v>
      </c>
      <c r="E60" s="14"/>
      <c r="F60" s="14"/>
      <c r="G60" s="14"/>
    </row>
    <row r="61" spans="1:7" s="9" customFormat="1" ht="11.25">
      <c r="A61" s="11" t="s">
        <v>9</v>
      </c>
      <c r="B61" s="11">
        <v>0</v>
      </c>
      <c r="C61" s="11">
        <f>B61*2.37</f>
        <v>0</v>
      </c>
      <c r="D61" s="11"/>
      <c r="E61" s="14"/>
      <c r="F61" s="14"/>
      <c r="G61" s="14"/>
    </row>
    <row r="62" spans="1:7" s="9" customFormat="1" ht="11.25">
      <c r="A62" s="10" t="s">
        <v>32</v>
      </c>
      <c r="B62" s="10">
        <f>SUM(B50:B61)</f>
        <v>17446</v>
      </c>
      <c r="C62" s="11">
        <f>SUM(C50:C61)</f>
        <v>26.769999999999996</v>
      </c>
      <c r="D62" s="11">
        <f>SUM(D50:D61)</f>
        <v>42292.159999999996</v>
      </c>
      <c r="E62" s="14"/>
      <c r="F62" s="14"/>
      <c r="G62" s="14"/>
    </row>
    <row r="63" s="9" customFormat="1" ht="11.25"/>
    <row r="64" spans="1:7" s="31" customFormat="1" ht="21.75" customHeight="1">
      <c r="A64" s="92" t="s">
        <v>55</v>
      </c>
      <c r="B64" s="92"/>
      <c r="C64" s="92"/>
      <c r="D64" s="92"/>
      <c r="E64" s="92"/>
      <c r="F64" s="92"/>
      <c r="G64" s="92"/>
    </row>
    <row r="65" s="9" customFormat="1" ht="11.25"/>
    <row r="66" spans="1:4" s="9" customFormat="1" ht="11.25">
      <c r="A66" s="11" t="s">
        <v>46</v>
      </c>
      <c r="B66" s="10" t="s">
        <v>25</v>
      </c>
      <c r="C66" s="10" t="s">
        <v>26</v>
      </c>
      <c r="D66" s="10" t="s">
        <v>12</v>
      </c>
    </row>
    <row r="67" spans="1:4" s="9" customFormat="1" ht="11.25">
      <c r="A67" s="11" t="s">
        <v>14</v>
      </c>
      <c r="B67" s="11">
        <v>42059.27</v>
      </c>
      <c r="C67" s="11">
        <v>111918.27</v>
      </c>
      <c r="D67" s="11">
        <f>SUM(B67:C67)</f>
        <v>153977.54</v>
      </c>
    </row>
    <row r="68" spans="1:4" s="9" customFormat="1" ht="11.25">
      <c r="A68" s="11" t="s">
        <v>15</v>
      </c>
      <c r="B68" s="11">
        <v>39950.01</v>
      </c>
      <c r="C68" s="11">
        <v>103432.47</v>
      </c>
      <c r="D68" s="11">
        <f aca="true" t="shared" si="6" ref="D68:D79">SUM(B68:C68)</f>
        <v>143382.48</v>
      </c>
    </row>
    <row r="69" spans="1:4" s="9" customFormat="1" ht="11.25">
      <c r="A69" s="11" t="s">
        <v>16</v>
      </c>
      <c r="B69" s="11">
        <v>41679.35</v>
      </c>
      <c r="C69" s="11">
        <v>89536.79</v>
      </c>
      <c r="D69" s="11">
        <f t="shared" si="6"/>
        <v>131216.13999999998</v>
      </c>
    </row>
    <row r="70" spans="1:4" s="9" customFormat="1" ht="11.25">
      <c r="A70" s="11" t="s">
        <v>17</v>
      </c>
      <c r="B70" s="11">
        <v>35519.72</v>
      </c>
      <c r="C70" s="11">
        <v>79346.31</v>
      </c>
      <c r="D70" s="11">
        <f t="shared" si="6"/>
        <v>114866.03</v>
      </c>
    </row>
    <row r="71" spans="1:4" s="9" customFormat="1" ht="11.25">
      <c r="A71" s="11" t="s">
        <v>18</v>
      </c>
      <c r="B71" s="11">
        <v>41404.52</v>
      </c>
      <c r="C71" s="11"/>
      <c r="D71" s="11">
        <f t="shared" si="6"/>
        <v>41404.52</v>
      </c>
    </row>
    <row r="72" spans="1:4" s="9" customFormat="1" ht="11.25">
      <c r="A72" s="11" t="s">
        <v>19</v>
      </c>
      <c r="B72" s="11">
        <v>38931.54</v>
      </c>
      <c r="C72" s="11"/>
      <c r="D72" s="11">
        <f t="shared" si="6"/>
        <v>38931.54</v>
      </c>
    </row>
    <row r="73" spans="1:4" s="9" customFormat="1" ht="11.25">
      <c r="A73" s="11" t="s">
        <v>20</v>
      </c>
      <c r="B73" s="11">
        <v>39140.22</v>
      </c>
      <c r="C73" s="11"/>
      <c r="D73" s="11">
        <f t="shared" si="6"/>
        <v>39140.22</v>
      </c>
    </row>
    <row r="74" spans="1:4" s="9" customFormat="1" ht="11.25">
      <c r="A74" s="11" t="s">
        <v>13</v>
      </c>
      <c r="B74" s="11">
        <v>37241.47</v>
      </c>
      <c r="C74" s="11"/>
      <c r="D74" s="11">
        <f t="shared" si="6"/>
        <v>37241.47</v>
      </c>
    </row>
    <row r="75" spans="1:4" s="9" customFormat="1" ht="11.25">
      <c r="A75" s="11" t="s">
        <v>21</v>
      </c>
      <c r="B75" s="11">
        <v>38730.26</v>
      </c>
      <c r="C75" s="11"/>
      <c r="D75" s="11">
        <f t="shared" si="6"/>
        <v>38730.26</v>
      </c>
    </row>
    <row r="76" spans="1:4" s="9" customFormat="1" ht="11.25">
      <c r="A76" s="11" t="s">
        <v>22</v>
      </c>
      <c r="B76" s="11">
        <v>35589.42</v>
      </c>
      <c r="C76" s="11">
        <v>44739.34</v>
      </c>
      <c r="D76" s="11">
        <f t="shared" si="6"/>
        <v>80328.76</v>
      </c>
    </row>
    <row r="77" spans="1:4" s="9" customFormat="1" ht="11.25">
      <c r="A77" s="11" t="s">
        <v>23</v>
      </c>
      <c r="B77" s="11">
        <v>41868.32</v>
      </c>
      <c r="C77" s="11">
        <v>95196.02</v>
      </c>
      <c r="D77" s="11">
        <f t="shared" si="6"/>
        <v>137064.34</v>
      </c>
    </row>
    <row r="78" spans="1:4" s="9" customFormat="1" ht="11.25">
      <c r="A78" s="11" t="s">
        <v>24</v>
      </c>
      <c r="B78" s="11"/>
      <c r="C78" s="11"/>
      <c r="D78" s="11">
        <f t="shared" si="6"/>
        <v>0</v>
      </c>
    </row>
    <row r="79" spans="1:4" s="9" customFormat="1" ht="11.25">
      <c r="A79" s="10" t="s">
        <v>28</v>
      </c>
      <c r="B79" s="10">
        <f>SUM(B67:B78)</f>
        <v>432114.1</v>
      </c>
      <c r="C79" s="10">
        <f>SUM(C67:C78)</f>
        <v>524169.19999999995</v>
      </c>
      <c r="D79" s="10">
        <f t="shared" si="6"/>
        <v>956283.2999999999</v>
      </c>
    </row>
    <row r="80" spans="1:4" s="9" customFormat="1" ht="11.25">
      <c r="A80" s="8"/>
      <c r="B80" s="12"/>
      <c r="C80" s="12"/>
      <c r="D80" s="12"/>
    </row>
    <row r="81" spans="1:4" s="9" customFormat="1" ht="11.25">
      <c r="A81" s="8"/>
      <c r="B81" s="12"/>
      <c r="C81" s="12"/>
      <c r="D81" s="12"/>
    </row>
    <row r="82" spans="1:4" s="9" customFormat="1" ht="11.25">
      <c r="A82" s="8"/>
      <c r="B82" s="12"/>
      <c r="C82" s="12"/>
      <c r="D82" s="12"/>
    </row>
    <row r="83" s="9" customFormat="1" ht="11.25"/>
    <row r="84" s="9" customFormat="1" ht="11.25"/>
  </sheetData>
  <mergeCells count="8">
    <mergeCell ref="A48:G48"/>
    <mergeCell ref="A64:G64"/>
    <mergeCell ref="A27:G27"/>
    <mergeCell ref="A28:F28"/>
    <mergeCell ref="B30:D31"/>
    <mergeCell ref="E30:H30"/>
    <mergeCell ref="E31:F31"/>
    <mergeCell ref="A30:A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2"/>
  <sheetViews>
    <sheetView workbookViewId="0" topLeftCell="A73">
      <selection activeCell="A83" sqref="A83:G83"/>
    </sheetView>
  </sheetViews>
  <sheetFormatPr defaultColWidth="9.00390625" defaultRowHeight="12.75"/>
  <cols>
    <col min="1" max="2" width="9.125" style="3" customWidth="1"/>
    <col min="3" max="3" width="19.625" style="3" customWidth="1"/>
    <col min="4" max="4" width="24.00390625" style="3" customWidth="1"/>
    <col min="5" max="5" width="9.125" style="3" customWidth="1"/>
    <col min="6" max="6" width="11.125" style="3" customWidth="1"/>
    <col min="7" max="16384" width="9.125" style="3" customWidth="1"/>
  </cols>
  <sheetData>
    <row r="2" spans="1:8" s="60" customFormat="1" ht="18">
      <c r="A2" s="59" t="s">
        <v>37</v>
      </c>
      <c r="B2" s="59"/>
      <c r="C2" s="59"/>
      <c r="D2" s="59"/>
      <c r="H2" s="61"/>
    </row>
    <row r="3" spans="1:8" s="60" customFormat="1" ht="18">
      <c r="A3" s="59" t="s">
        <v>68</v>
      </c>
      <c r="B3" s="59"/>
      <c r="C3" s="59"/>
      <c r="D3" s="59"/>
      <c r="H3" s="61"/>
    </row>
    <row r="4" spans="1:8" s="9" customFormat="1" ht="15.75">
      <c r="A4" s="6" t="s">
        <v>48</v>
      </c>
      <c r="B4" s="6"/>
      <c r="C4" s="6"/>
      <c r="D4" s="6"/>
      <c r="E4" s="7"/>
      <c r="F4" s="7"/>
      <c r="H4" s="53"/>
    </row>
    <row r="5" spans="1:8" s="9" customFormat="1" ht="15.75">
      <c r="A5" s="6" t="s">
        <v>38</v>
      </c>
      <c r="B5" s="6"/>
      <c r="C5" s="6"/>
      <c r="D5" s="6"/>
      <c r="E5" s="7"/>
      <c r="F5" s="7"/>
      <c r="H5" s="53"/>
    </row>
    <row r="6" spans="1:8" s="9" customFormat="1" ht="15.75">
      <c r="A6" s="6"/>
      <c r="B6" s="6" t="s">
        <v>39</v>
      </c>
      <c r="C6" s="6"/>
      <c r="D6" s="6"/>
      <c r="E6" s="7"/>
      <c r="F6" s="7"/>
      <c r="H6" s="53"/>
    </row>
    <row r="7" spans="3:8" s="15" customFormat="1" ht="12.75">
      <c r="C7" s="29" t="s">
        <v>46</v>
      </c>
      <c r="D7" s="29" t="s">
        <v>54</v>
      </c>
      <c r="E7" s="29" t="s">
        <v>40</v>
      </c>
      <c r="F7" s="29" t="s">
        <v>64</v>
      </c>
      <c r="H7" s="54"/>
    </row>
    <row r="8" spans="3:8" s="15" customFormat="1" ht="12.75">
      <c r="C8" s="29" t="s">
        <v>14</v>
      </c>
      <c r="D8" s="29">
        <v>21277</v>
      </c>
      <c r="E8" s="29">
        <v>3.4</v>
      </c>
      <c r="F8" s="29">
        <f>E8*D8</f>
        <v>72341.8</v>
      </c>
      <c r="H8" s="54"/>
    </row>
    <row r="9" spans="3:8" s="15" customFormat="1" ht="12.75">
      <c r="C9" s="29" t="s">
        <v>15</v>
      </c>
      <c r="D9" s="29">
        <v>27571</v>
      </c>
      <c r="E9" s="29">
        <v>3.4</v>
      </c>
      <c r="F9" s="29">
        <f aca="true" t="shared" si="0" ref="F9:F18">E9*D9</f>
        <v>93741.4</v>
      </c>
      <c r="H9" s="54"/>
    </row>
    <row r="10" spans="3:8" s="15" customFormat="1" ht="12.75">
      <c r="C10" s="29" t="s">
        <v>16</v>
      </c>
      <c r="D10" s="29">
        <v>20067</v>
      </c>
      <c r="E10" s="29">
        <v>3.4</v>
      </c>
      <c r="F10" s="29">
        <f t="shared" si="0"/>
        <v>68227.8</v>
      </c>
      <c r="H10" s="54"/>
    </row>
    <row r="11" spans="3:8" s="15" customFormat="1" ht="12.75">
      <c r="C11" s="29" t="s">
        <v>17</v>
      </c>
      <c r="D11" s="29">
        <v>11174</v>
      </c>
      <c r="E11" s="29">
        <v>3.4</v>
      </c>
      <c r="F11" s="29">
        <f t="shared" si="0"/>
        <v>37991.6</v>
      </c>
      <c r="H11" s="54"/>
    </row>
    <row r="12" spans="3:8" s="15" customFormat="1" ht="12.75">
      <c r="C12" s="29" t="s">
        <v>18</v>
      </c>
      <c r="D12" s="29">
        <v>3878</v>
      </c>
      <c r="E12" s="29">
        <v>3.4</v>
      </c>
      <c r="F12" s="29">
        <f t="shared" si="0"/>
        <v>13185.199999999999</v>
      </c>
      <c r="H12" s="54"/>
    </row>
    <row r="13" spans="3:8" s="15" customFormat="1" ht="12.75">
      <c r="C13" s="29" t="s">
        <v>19</v>
      </c>
      <c r="D13" s="29">
        <v>3360</v>
      </c>
      <c r="E13" s="29">
        <v>3.4</v>
      </c>
      <c r="F13" s="29">
        <f t="shared" si="0"/>
        <v>11424</v>
      </c>
      <c r="H13" s="54"/>
    </row>
    <row r="14" spans="3:8" s="15" customFormat="1" ht="12.75">
      <c r="C14" s="29" t="s">
        <v>20</v>
      </c>
      <c r="D14" s="29">
        <v>2413</v>
      </c>
      <c r="E14" s="29">
        <v>3.91</v>
      </c>
      <c r="F14" s="29">
        <f t="shared" si="0"/>
        <v>9434.83</v>
      </c>
      <c r="H14" s="54"/>
    </row>
    <row r="15" spans="3:8" s="15" customFormat="1" ht="12.75">
      <c r="C15" s="29" t="s">
        <v>13</v>
      </c>
      <c r="D15" s="29">
        <v>2610</v>
      </c>
      <c r="E15" s="29">
        <v>3.91</v>
      </c>
      <c r="F15" s="29">
        <f t="shared" si="0"/>
        <v>10205.1</v>
      </c>
      <c r="H15" s="54"/>
    </row>
    <row r="16" spans="3:8" s="15" customFormat="1" ht="12.75">
      <c r="C16" s="29" t="s">
        <v>21</v>
      </c>
      <c r="D16" s="29">
        <v>3131</v>
      </c>
      <c r="E16" s="29">
        <v>3.91</v>
      </c>
      <c r="F16" s="29">
        <f t="shared" si="0"/>
        <v>12242.210000000001</v>
      </c>
      <c r="H16" s="54"/>
    </row>
    <row r="17" spans="3:8" s="15" customFormat="1" ht="12.75">
      <c r="C17" s="29" t="s">
        <v>22</v>
      </c>
      <c r="D17" s="29">
        <v>9745</v>
      </c>
      <c r="E17" s="29">
        <v>3.91</v>
      </c>
      <c r="F17" s="29">
        <f t="shared" si="0"/>
        <v>38102.950000000004</v>
      </c>
      <c r="H17" s="54"/>
    </row>
    <row r="18" spans="3:8" s="15" customFormat="1" ht="12.75">
      <c r="C18" s="29" t="s">
        <v>23</v>
      </c>
      <c r="D18" s="29">
        <v>14861</v>
      </c>
      <c r="E18" s="29">
        <v>3.91</v>
      </c>
      <c r="F18" s="29">
        <f t="shared" si="0"/>
        <v>58106.51</v>
      </c>
      <c r="H18" s="54"/>
    </row>
    <row r="19" spans="3:8" s="15" customFormat="1" ht="12.75">
      <c r="C19" s="29" t="s">
        <v>24</v>
      </c>
      <c r="D19" s="29"/>
      <c r="E19" s="29"/>
      <c r="F19" s="29"/>
      <c r="H19" s="54"/>
    </row>
    <row r="20" spans="3:8" s="15" customFormat="1" ht="12.75">
      <c r="C20" s="29" t="s">
        <v>28</v>
      </c>
      <c r="D20" s="29">
        <f>SUM(D8:D19)</f>
        <v>120087</v>
      </c>
      <c r="E20" s="29"/>
      <c r="F20" s="29">
        <f>SUM(F8:F19)</f>
        <v>425003.4</v>
      </c>
      <c r="H20" s="54"/>
    </row>
    <row r="21" spans="3:8" s="15" customFormat="1" ht="12.75">
      <c r="C21" s="62"/>
      <c r="D21" s="62"/>
      <c r="E21" s="62"/>
      <c r="H21" s="54"/>
    </row>
    <row r="22" spans="1:8" s="9" customFormat="1" ht="11.25">
      <c r="A22" s="12"/>
      <c r="B22" s="12"/>
      <c r="C22" s="14"/>
      <c r="H22" s="53"/>
    </row>
    <row r="23" spans="1:8" s="9" customFormat="1" ht="11.25">
      <c r="A23" s="12"/>
      <c r="B23" s="12"/>
      <c r="C23" s="14"/>
      <c r="H23" s="53"/>
    </row>
    <row r="24" spans="1:8" s="9" customFormat="1" ht="11.25">
      <c r="A24" s="12"/>
      <c r="B24" s="12"/>
      <c r="C24" s="14"/>
      <c r="H24" s="53"/>
    </row>
    <row r="25" spans="1:8" s="9" customFormat="1" ht="11.25">
      <c r="A25" s="12"/>
      <c r="B25" s="12"/>
      <c r="C25" s="14"/>
      <c r="H25" s="53"/>
    </row>
    <row r="26" s="9" customFormat="1" ht="11.25">
      <c r="H26" s="53"/>
    </row>
    <row r="27" spans="1:8" s="6" customFormat="1" ht="15.75">
      <c r="A27" s="69" t="s">
        <v>67</v>
      </c>
      <c r="B27" s="69"/>
      <c r="C27" s="69"/>
      <c r="D27" s="69"/>
      <c r="E27" s="69"/>
      <c r="F27" s="69"/>
      <c r="G27" s="69"/>
      <c r="H27" s="68"/>
    </row>
    <row r="28" spans="1:8" s="6" customFormat="1" ht="12" customHeight="1">
      <c r="A28" s="84" t="s">
        <v>53</v>
      </c>
      <c r="B28" s="84"/>
      <c r="C28" s="84"/>
      <c r="D28" s="84"/>
      <c r="E28" s="84"/>
      <c r="F28" s="84"/>
      <c r="G28" s="69"/>
      <c r="H28" s="68"/>
    </row>
    <row r="29" spans="1:8" s="15" customFormat="1" ht="12" customHeight="1">
      <c r="A29" s="5"/>
      <c r="B29" s="5"/>
      <c r="C29" s="5"/>
      <c r="D29" s="5"/>
      <c r="E29" s="5"/>
      <c r="F29" s="5"/>
      <c r="G29" s="16"/>
      <c r="H29" s="54"/>
    </row>
    <row r="30" spans="1:8" s="15" customFormat="1" ht="12" customHeight="1">
      <c r="A30" s="81" t="s">
        <v>46</v>
      </c>
      <c r="B30" s="81" t="s">
        <v>35</v>
      </c>
      <c r="C30" s="81"/>
      <c r="D30" s="81"/>
      <c r="E30" s="82" t="s">
        <v>42</v>
      </c>
      <c r="F30" s="82"/>
      <c r="G30" s="82"/>
      <c r="H30" s="82"/>
    </row>
    <row r="31" spans="1:8" s="8" customFormat="1" ht="12" customHeight="1">
      <c r="A31" s="81"/>
      <c r="B31" s="81"/>
      <c r="C31" s="81"/>
      <c r="D31" s="81"/>
      <c r="E31" s="83" t="s">
        <v>43</v>
      </c>
      <c r="F31" s="83"/>
      <c r="G31" s="27" t="s">
        <v>44</v>
      </c>
      <c r="H31" s="55"/>
    </row>
    <row r="32" spans="1:8" s="15" customFormat="1" ht="33" customHeight="1">
      <c r="A32" s="81"/>
      <c r="B32" s="30" t="s">
        <v>65</v>
      </c>
      <c r="C32" s="26" t="s">
        <v>40</v>
      </c>
      <c r="D32" s="26" t="s">
        <v>29</v>
      </c>
      <c r="E32" s="26" t="s">
        <v>45</v>
      </c>
      <c r="F32" s="26" t="s">
        <v>29</v>
      </c>
      <c r="G32" s="28" t="s">
        <v>45</v>
      </c>
      <c r="H32" s="56" t="s">
        <v>29</v>
      </c>
    </row>
    <row r="33" spans="1:8" s="8" customFormat="1" ht="11.25">
      <c r="A33" s="10" t="s">
        <v>0</v>
      </c>
      <c r="B33" s="8">
        <v>785</v>
      </c>
      <c r="C33" s="10">
        <v>16.87</v>
      </c>
      <c r="D33" s="63">
        <f>B33*C33</f>
        <v>13242.95</v>
      </c>
      <c r="E33" s="19">
        <v>291</v>
      </c>
      <c r="F33" s="10">
        <f aca="true" t="shared" si="1" ref="F33:F43">E33*C33</f>
        <v>4909.17</v>
      </c>
      <c r="G33" s="19">
        <f>B33-E33</f>
        <v>494</v>
      </c>
      <c r="H33" s="55">
        <f>G33*16.87</f>
        <v>8333.78</v>
      </c>
    </row>
    <row r="34" spans="1:8" s="8" customFormat="1" ht="11.25">
      <c r="A34" s="10" t="s">
        <v>1</v>
      </c>
      <c r="B34" s="50">
        <v>806</v>
      </c>
      <c r="C34" s="10">
        <v>16.87</v>
      </c>
      <c r="D34" s="63">
        <f aca="true" t="shared" si="2" ref="D34:D44">B34*C34</f>
        <v>13597.220000000001</v>
      </c>
      <c r="E34" s="19">
        <v>287</v>
      </c>
      <c r="F34" s="10">
        <f t="shared" si="1"/>
        <v>4841.6900000000005</v>
      </c>
      <c r="G34" s="19">
        <f aca="true" t="shared" si="3" ref="G34:G43">B34-E34</f>
        <v>519</v>
      </c>
      <c r="H34" s="55">
        <f aca="true" t="shared" si="4" ref="H34:H43">G34*16.87</f>
        <v>8755.53</v>
      </c>
    </row>
    <row r="35" spans="1:8" s="8" customFormat="1" ht="11.25">
      <c r="A35" s="10" t="s">
        <v>2</v>
      </c>
      <c r="B35" s="10">
        <v>774</v>
      </c>
      <c r="C35" s="10">
        <v>16.87</v>
      </c>
      <c r="D35" s="63">
        <f t="shared" si="2"/>
        <v>13057.380000000001</v>
      </c>
      <c r="E35" s="19">
        <v>329</v>
      </c>
      <c r="F35" s="10">
        <f t="shared" si="1"/>
        <v>5550.2300000000005</v>
      </c>
      <c r="G35" s="19">
        <f t="shared" si="3"/>
        <v>445</v>
      </c>
      <c r="H35" s="55">
        <f t="shared" si="4"/>
        <v>7507.150000000001</v>
      </c>
    </row>
    <row r="36" spans="1:8" s="8" customFormat="1" ht="11.25">
      <c r="A36" s="10" t="s">
        <v>10</v>
      </c>
      <c r="B36" s="10">
        <v>664</v>
      </c>
      <c r="C36" s="10">
        <v>16.87</v>
      </c>
      <c r="D36" s="63">
        <f t="shared" si="2"/>
        <v>11201.68</v>
      </c>
      <c r="E36" s="19">
        <v>287</v>
      </c>
      <c r="F36" s="10">
        <f t="shared" si="1"/>
        <v>4841.6900000000005</v>
      </c>
      <c r="G36" s="19">
        <f t="shared" si="3"/>
        <v>377</v>
      </c>
      <c r="H36" s="55">
        <f t="shared" si="4"/>
        <v>6359.990000000001</v>
      </c>
    </row>
    <row r="37" spans="1:8" s="8" customFormat="1" ht="11.25">
      <c r="A37" s="10" t="s">
        <v>3</v>
      </c>
      <c r="B37" s="10">
        <v>767</v>
      </c>
      <c r="C37" s="10">
        <v>16.87</v>
      </c>
      <c r="D37" s="63">
        <f t="shared" si="2"/>
        <v>12939.29</v>
      </c>
      <c r="E37" s="19">
        <v>235</v>
      </c>
      <c r="F37" s="10">
        <f t="shared" si="1"/>
        <v>3964.4500000000003</v>
      </c>
      <c r="G37" s="19">
        <f t="shared" si="3"/>
        <v>532</v>
      </c>
      <c r="H37" s="55">
        <f t="shared" si="4"/>
        <v>8974.84</v>
      </c>
    </row>
    <row r="38" spans="1:8" s="8" customFormat="1" ht="11.25">
      <c r="A38" s="10" t="s">
        <v>4</v>
      </c>
      <c r="B38" s="10">
        <v>732</v>
      </c>
      <c r="C38" s="10">
        <v>16.87</v>
      </c>
      <c r="D38" s="63">
        <f t="shared" si="2"/>
        <v>12348.84</v>
      </c>
      <c r="E38" s="19">
        <v>268</v>
      </c>
      <c r="F38" s="10">
        <f t="shared" si="1"/>
        <v>4521.16</v>
      </c>
      <c r="G38" s="19">
        <f t="shared" si="3"/>
        <v>464</v>
      </c>
      <c r="H38" s="55">
        <f t="shared" si="4"/>
        <v>7827.68</v>
      </c>
    </row>
    <row r="39" spans="1:10" s="8" customFormat="1" ht="11.25">
      <c r="A39" s="10" t="s">
        <v>5</v>
      </c>
      <c r="B39" s="10">
        <v>767</v>
      </c>
      <c r="C39" s="10">
        <v>16.87</v>
      </c>
      <c r="D39" s="63">
        <f t="shared" si="2"/>
        <v>12939.29</v>
      </c>
      <c r="E39" s="19">
        <v>171</v>
      </c>
      <c r="F39" s="10">
        <f t="shared" si="1"/>
        <v>2884.77</v>
      </c>
      <c r="G39" s="19">
        <f t="shared" si="3"/>
        <v>596</v>
      </c>
      <c r="H39" s="55">
        <f t="shared" si="4"/>
        <v>10054.52</v>
      </c>
      <c r="I39" s="9"/>
      <c r="J39" s="9"/>
    </row>
    <row r="40" spans="1:8" s="8" customFormat="1" ht="11.25">
      <c r="A40" s="10" t="s">
        <v>6</v>
      </c>
      <c r="B40" s="10">
        <v>687</v>
      </c>
      <c r="C40" s="10">
        <v>16.87</v>
      </c>
      <c r="D40" s="63">
        <f t="shared" si="2"/>
        <v>11589.69</v>
      </c>
      <c r="E40" s="19">
        <v>199</v>
      </c>
      <c r="F40" s="10">
        <f t="shared" si="1"/>
        <v>3357.13</v>
      </c>
      <c r="G40" s="19">
        <f t="shared" si="3"/>
        <v>488</v>
      </c>
      <c r="H40" s="55">
        <f t="shared" si="4"/>
        <v>8232.560000000001</v>
      </c>
    </row>
    <row r="41" spans="1:8" s="8" customFormat="1" ht="11.25">
      <c r="A41" s="10" t="s">
        <v>11</v>
      </c>
      <c r="B41" s="10">
        <v>822</v>
      </c>
      <c r="C41" s="10">
        <v>16.87</v>
      </c>
      <c r="D41" s="63">
        <f t="shared" si="2"/>
        <v>13867.140000000001</v>
      </c>
      <c r="E41" s="19">
        <v>277</v>
      </c>
      <c r="F41" s="10">
        <f t="shared" si="1"/>
        <v>4672.990000000001</v>
      </c>
      <c r="G41" s="19">
        <f t="shared" si="3"/>
        <v>545</v>
      </c>
      <c r="H41" s="55">
        <f t="shared" si="4"/>
        <v>9194.15</v>
      </c>
    </row>
    <row r="42" spans="1:8" s="8" customFormat="1" ht="11.25">
      <c r="A42" s="10" t="s">
        <v>7</v>
      </c>
      <c r="B42" s="10">
        <v>724</v>
      </c>
      <c r="C42" s="10">
        <v>16.87</v>
      </c>
      <c r="D42" s="63">
        <f t="shared" si="2"/>
        <v>12213.880000000001</v>
      </c>
      <c r="E42" s="19">
        <v>278</v>
      </c>
      <c r="F42" s="10">
        <f t="shared" si="1"/>
        <v>4689.860000000001</v>
      </c>
      <c r="G42" s="19">
        <f t="shared" si="3"/>
        <v>446</v>
      </c>
      <c r="H42" s="55">
        <f t="shared" si="4"/>
        <v>7524.02</v>
      </c>
    </row>
    <row r="43" spans="1:10" s="8" customFormat="1" ht="11.25">
      <c r="A43" s="10" t="s">
        <v>8</v>
      </c>
      <c r="B43" s="10">
        <v>774</v>
      </c>
      <c r="C43" s="10">
        <v>16.87</v>
      </c>
      <c r="D43" s="63">
        <f t="shared" si="2"/>
        <v>13057.380000000001</v>
      </c>
      <c r="E43" s="19">
        <v>338</v>
      </c>
      <c r="F43" s="10">
        <f t="shared" si="1"/>
        <v>5702.06</v>
      </c>
      <c r="G43" s="19">
        <f t="shared" si="3"/>
        <v>436</v>
      </c>
      <c r="H43" s="55">
        <f t="shared" si="4"/>
        <v>7355.320000000001</v>
      </c>
      <c r="I43" s="9"/>
      <c r="J43" s="9"/>
    </row>
    <row r="44" spans="1:10" s="8" customFormat="1" ht="11.25">
      <c r="A44" s="10" t="s">
        <v>9</v>
      </c>
      <c r="B44" s="10"/>
      <c r="C44" s="10"/>
      <c r="D44" s="63">
        <f t="shared" si="2"/>
        <v>0</v>
      </c>
      <c r="E44" s="19"/>
      <c r="F44" s="10"/>
      <c r="G44" s="19"/>
      <c r="H44" s="55">
        <f>G44*15.2</f>
        <v>0</v>
      </c>
      <c r="J44" s="64"/>
    </row>
    <row r="45" spans="1:10" s="8" customFormat="1" ht="11.25">
      <c r="A45" s="10" t="s">
        <v>28</v>
      </c>
      <c r="B45" s="10">
        <f>SUM(B33:B44)</f>
        <v>8302</v>
      </c>
      <c r="C45" s="10"/>
      <c r="D45" s="63">
        <f>SUM(D33:D44)</f>
        <v>140054.74</v>
      </c>
      <c r="E45" s="19">
        <f>SUM(E33:E44)</f>
        <v>2960</v>
      </c>
      <c r="F45" s="10">
        <f>SUM(F33:F44)</f>
        <v>49935.2</v>
      </c>
      <c r="G45" s="19">
        <f>SUM(G33:G44)</f>
        <v>5342</v>
      </c>
      <c r="H45" s="55">
        <f>SUM(H33:H44)</f>
        <v>90119.54000000001</v>
      </c>
      <c r="I45" s="72"/>
      <c r="J45" s="72"/>
    </row>
    <row r="46" s="9" customFormat="1" ht="11.25">
      <c r="H46" s="53"/>
    </row>
    <row r="47" spans="1:13" s="6" customFormat="1" ht="15.75">
      <c r="A47" s="84" t="s">
        <v>30</v>
      </c>
      <c r="B47" s="84"/>
      <c r="C47" s="84"/>
      <c r="D47" s="84"/>
      <c r="E47" s="84"/>
      <c r="F47" s="84"/>
      <c r="G47" s="84"/>
      <c r="H47" s="65"/>
      <c r="I47" s="44"/>
      <c r="J47" s="44"/>
      <c r="K47" s="44"/>
      <c r="L47" s="44"/>
      <c r="M47" s="44"/>
    </row>
    <row r="48" spans="2:8" s="9" customFormat="1" ht="12.75">
      <c r="B48" s="29" t="s">
        <v>46</v>
      </c>
      <c r="C48" s="66" t="s">
        <v>31</v>
      </c>
      <c r="D48" s="29" t="s">
        <v>40</v>
      </c>
      <c r="E48" s="66" t="s">
        <v>29</v>
      </c>
      <c r="F48" s="14"/>
      <c r="G48" s="14"/>
      <c r="H48" s="53"/>
    </row>
    <row r="49" spans="2:8" s="9" customFormat="1" ht="12.75">
      <c r="B49" s="29" t="s">
        <v>0</v>
      </c>
      <c r="C49" s="29">
        <v>2572</v>
      </c>
      <c r="D49" s="29">
        <v>1.66</v>
      </c>
      <c r="E49" s="29">
        <f>C49*D49</f>
        <v>4269.5199999999995</v>
      </c>
      <c r="F49" s="14"/>
      <c r="G49" s="14"/>
      <c r="H49" s="53"/>
    </row>
    <row r="50" spans="2:8" s="9" customFormat="1" ht="12.75">
      <c r="B50" s="29" t="s">
        <v>1</v>
      </c>
      <c r="C50" s="29">
        <v>2631</v>
      </c>
      <c r="D50" s="29">
        <v>1.66</v>
      </c>
      <c r="E50" s="29">
        <f aca="true" t="shared" si="5" ref="E50:E59">C50*D50</f>
        <v>4367.46</v>
      </c>
      <c r="F50" s="14"/>
      <c r="G50" s="14"/>
      <c r="H50" s="53"/>
    </row>
    <row r="51" spans="2:8" s="9" customFormat="1" ht="12.75">
      <c r="B51" s="29" t="s">
        <v>2</v>
      </c>
      <c r="C51" s="29">
        <v>2882</v>
      </c>
      <c r="D51" s="29">
        <v>1.66</v>
      </c>
      <c r="E51" s="29">
        <f t="shared" si="5"/>
        <v>4784.12</v>
      </c>
      <c r="F51" s="14"/>
      <c r="G51" s="14"/>
      <c r="H51" s="53"/>
    </row>
    <row r="52" spans="2:8" s="9" customFormat="1" ht="12.75">
      <c r="B52" s="29" t="s">
        <v>10</v>
      </c>
      <c r="C52" s="29">
        <v>2257</v>
      </c>
      <c r="D52" s="29">
        <v>1.66</v>
      </c>
      <c r="E52" s="29">
        <f t="shared" si="5"/>
        <v>3746.62</v>
      </c>
      <c r="F52" s="14"/>
      <c r="G52" s="14"/>
      <c r="H52" s="53"/>
    </row>
    <row r="53" spans="2:8" s="9" customFormat="1" ht="12.75">
      <c r="B53" s="29" t="s">
        <v>3</v>
      </c>
      <c r="C53" s="29">
        <v>1465</v>
      </c>
      <c r="D53" s="29">
        <v>1.66</v>
      </c>
      <c r="E53" s="29">
        <f t="shared" si="5"/>
        <v>2431.9</v>
      </c>
      <c r="F53" s="14"/>
      <c r="G53" s="14"/>
      <c r="H53" s="53"/>
    </row>
    <row r="54" spans="2:8" s="9" customFormat="1" ht="12.75">
      <c r="B54" s="29" t="s">
        <v>4</v>
      </c>
      <c r="C54" s="29">
        <v>1853</v>
      </c>
      <c r="D54" s="29">
        <v>1.66</v>
      </c>
      <c r="E54" s="29">
        <f t="shared" si="5"/>
        <v>3075.98</v>
      </c>
      <c r="F54" s="14"/>
      <c r="G54" s="14"/>
      <c r="H54" s="53"/>
    </row>
    <row r="55" spans="2:8" s="9" customFormat="1" ht="12.75">
      <c r="B55" s="29" t="s">
        <v>5</v>
      </c>
      <c r="C55" s="29">
        <v>1527</v>
      </c>
      <c r="D55" s="29">
        <v>1.75</v>
      </c>
      <c r="E55" s="29">
        <f t="shared" si="5"/>
        <v>2672.25</v>
      </c>
      <c r="F55" s="14"/>
      <c r="G55" s="14"/>
      <c r="H55" s="53"/>
    </row>
    <row r="56" spans="2:8" s="9" customFormat="1" ht="12.75">
      <c r="B56" s="29" t="s">
        <v>6</v>
      </c>
      <c r="C56" s="29">
        <v>1672</v>
      </c>
      <c r="D56" s="29">
        <v>1.75</v>
      </c>
      <c r="E56" s="29">
        <f t="shared" si="5"/>
        <v>2926</v>
      </c>
      <c r="F56" s="14"/>
      <c r="G56" s="14"/>
      <c r="H56" s="53"/>
    </row>
    <row r="57" spans="2:8" s="9" customFormat="1" ht="12.75">
      <c r="B57" s="29" t="s">
        <v>11</v>
      </c>
      <c r="C57" s="29">
        <v>1978</v>
      </c>
      <c r="D57" s="29">
        <v>1.75</v>
      </c>
      <c r="E57" s="29">
        <f t="shared" si="5"/>
        <v>3461.5</v>
      </c>
      <c r="F57" s="14"/>
      <c r="G57" s="14"/>
      <c r="H57" s="53"/>
    </row>
    <row r="58" spans="2:8" s="9" customFormat="1" ht="12.75">
      <c r="B58" s="29" t="s">
        <v>7</v>
      </c>
      <c r="C58" s="29">
        <v>2640</v>
      </c>
      <c r="D58" s="29">
        <v>1.75</v>
      </c>
      <c r="E58" s="29">
        <f t="shared" si="5"/>
        <v>4620</v>
      </c>
      <c r="F58" s="14"/>
      <c r="G58" s="14"/>
      <c r="H58" s="53"/>
    </row>
    <row r="59" spans="2:8" s="9" customFormat="1" ht="12.75">
      <c r="B59" s="29" t="s">
        <v>8</v>
      </c>
      <c r="C59" s="29">
        <v>4635</v>
      </c>
      <c r="D59" s="29">
        <v>1.75</v>
      </c>
      <c r="E59" s="29">
        <f t="shared" si="5"/>
        <v>8111.25</v>
      </c>
      <c r="F59" s="14"/>
      <c r="G59" s="14"/>
      <c r="H59" s="53"/>
    </row>
    <row r="60" spans="2:8" s="9" customFormat="1" ht="12.75">
      <c r="B60" s="29" t="s">
        <v>9</v>
      </c>
      <c r="C60" s="29"/>
      <c r="D60" s="29"/>
      <c r="E60" s="29"/>
      <c r="F60" s="14"/>
      <c r="G60" s="14"/>
      <c r="H60" s="53"/>
    </row>
    <row r="61" spans="2:13" s="31" customFormat="1" ht="21.75" customHeight="1">
      <c r="B61" s="29" t="s">
        <v>32</v>
      </c>
      <c r="C61" s="29">
        <f>SUM(C49:C60)</f>
        <v>26112</v>
      </c>
      <c r="D61" s="29"/>
      <c r="E61" s="29">
        <f>SUM(E49:E60)</f>
        <v>44466.6</v>
      </c>
      <c r="F61" s="14"/>
      <c r="G61" s="14"/>
      <c r="H61" s="53"/>
      <c r="I61" s="9"/>
      <c r="J61" s="9"/>
      <c r="K61" s="9"/>
      <c r="L61" s="9"/>
      <c r="M61" s="9"/>
    </row>
    <row r="62" spans="8:9" s="9" customFormat="1" ht="11.25">
      <c r="H62" s="53"/>
      <c r="I62" s="9" t="s">
        <v>69</v>
      </c>
    </row>
    <row r="63" spans="1:13" s="7" customFormat="1" ht="39" customHeight="1">
      <c r="A63" s="85" t="s">
        <v>66</v>
      </c>
      <c r="B63" s="85"/>
      <c r="C63" s="85"/>
      <c r="D63" s="85"/>
      <c r="E63" s="85"/>
      <c r="F63" s="85"/>
      <c r="G63" s="85"/>
      <c r="H63" s="67"/>
      <c r="I63" s="32"/>
      <c r="J63" s="32"/>
      <c r="K63" s="32"/>
      <c r="L63" s="32"/>
      <c r="M63" s="32"/>
    </row>
    <row r="64" s="9" customFormat="1" ht="11.25">
      <c r="H64" s="53"/>
    </row>
    <row r="65" spans="2:8" s="9" customFormat="1" ht="12.75">
      <c r="B65" s="29" t="s">
        <v>46</v>
      </c>
      <c r="C65" s="29" t="s">
        <v>25</v>
      </c>
      <c r="D65" s="29" t="s">
        <v>26</v>
      </c>
      <c r="E65" s="29" t="s">
        <v>12</v>
      </c>
      <c r="H65" s="53"/>
    </row>
    <row r="66" spans="2:8" s="9" customFormat="1" ht="12.75">
      <c r="B66" s="29" t="s">
        <v>14</v>
      </c>
      <c r="C66" s="71">
        <v>19065.93</v>
      </c>
      <c r="D66" s="29">
        <v>62454.56</v>
      </c>
      <c r="E66" s="29">
        <f>SUM(C66:D66)</f>
        <v>81520.48999999999</v>
      </c>
      <c r="H66" s="53"/>
    </row>
    <row r="67" spans="2:8" s="9" customFormat="1" ht="12.75">
      <c r="B67" s="29" t="s">
        <v>15</v>
      </c>
      <c r="C67" s="71">
        <v>18062.46</v>
      </c>
      <c r="D67" s="29">
        <v>84888.09</v>
      </c>
      <c r="E67" s="29">
        <f aca="true" t="shared" si="6" ref="E67:E78">SUM(C67:D67)</f>
        <v>102950.54999999999</v>
      </c>
      <c r="H67" s="53"/>
    </row>
    <row r="68" spans="2:8" s="9" customFormat="1" ht="12.75">
      <c r="B68" s="29" t="s">
        <v>16</v>
      </c>
      <c r="C68" s="71">
        <v>18679.98</v>
      </c>
      <c r="D68" s="29">
        <v>59882.17</v>
      </c>
      <c r="E68" s="29">
        <f t="shared" si="6"/>
        <v>78562.15</v>
      </c>
      <c r="H68" s="53"/>
    </row>
    <row r="69" spans="2:8" s="9" customFormat="1" ht="12.75">
      <c r="B69" s="29" t="s">
        <v>17</v>
      </c>
      <c r="C69" s="71">
        <v>15823.95</v>
      </c>
      <c r="D69" s="29">
        <v>30755.96</v>
      </c>
      <c r="E69" s="29">
        <f t="shared" si="6"/>
        <v>46579.91</v>
      </c>
      <c r="H69" s="53"/>
    </row>
    <row r="70" spans="2:8" s="9" customFormat="1" ht="12.75">
      <c r="B70" s="29" t="s">
        <v>18</v>
      </c>
      <c r="C70" s="71">
        <v>17541.55</v>
      </c>
      <c r="D70" s="29"/>
      <c r="E70" s="29">
        <f t="shared" si="6"/>
        <v>17541.55</v>
      </c>
      <c r="H70" s="53"/>
    </row>
    <row r="71" spans="2:8" s="9" customFormat="1" ht="12.75">
      <c r="B71" s="29" t="s">
        <v>19</v>
      </c>
      <c r="C71" s="71">
        <v>19021.14</v>
      </c>
      <c r="D71" s="29"/>
      <c r="E71" s="29">
        <f t="shared" si="6"/>
        <v>19021.14</v>
      </c>
      <c r="H71" s="53"/>
    </row>
    <row r="72" spans="2:8" s="9" customFormat="1" ht="12.75">
      <c r="B72" s="29" t="s">
        <v>20</v>
      </c>
      <c r="C72" s="71">
        <v>14991.85</v>
      </c>
      <c r="D72" s="29"/>
      <c r="E72" s="29">
        <f t="shared" si="6"/>
        <v>14991.85</v>
      </c>
      <c r="H72" s="53"/>
    </row>
    <row r="73" spans="2:8" s="9" customFormat="1" ht="12.75">
      <c r="B73" s="29" t="s">
        <v>13</v>
      </c>
      <c r="C73" s="71">
        <v>16488.23</v>
      </c>
      <c r="D73" s="29"/>
      <c r="E73" s="29">
        <f t="shared" si="6"/>
        <v>16488.23</v>
      </c>
      <c r="H73" s="53"/>
    </row>
    <row r="74" spans="2:8" s="9" customFormat="1" ht="12.75">
      <c r="B74" s="29" t="s">
        <v>21</v>
      </c>
      <c r="C74" s="70">
        <v>16700.39</v>
      </c>
      <c r="D74" s="29"/>
      <c r="E74" s="29">
        <f t="shared" si="6"/>
        <v>16700.39</v>
      </c>
      <c r="H74" s="53"/>
    </row>
    <row r="75" spans="2:8" s="9" customFormat="1" ht="12.75">
      <c r="B75" s="29" t="s">
        <v>22</v>
      </c>
      <c r="C75" s="70">
        <v>21670.1</v>
      </c>
      <c r="D75" s="29">
        <v>31459.02</v>
      </c>
      <c r="E75" s="29">
        <f t="shared" si="6"/>
        <v>53129.119999999995</v>
      </c>
      <c r="H75" s="53"/>
    </row>
    <row r="76" spans="2:8" s="9" customFormat="1" ht="12.75">
      <c r="B76" s="29" t="s">
        <v>23</v>
      </c>
      <c r="C76" s="70">
        <v>18084.4</v>
      </c>
      <c r="D76" s="29">
        <v>53835.42</v>
      </c>
      <c r="E76" s="29">
        <f t="shared" si="6"/>
        <v>71919.82</v>
      </c>
      <c r="H76" s="53"/>
    </row>
    <row r="77" spans="2:8" s="9" customFormat="1" ht="12.75">
      <c r="B77" s="29" t="s">
        <v>24</v>
      </c>
      <c r="C77" s="70"/>
      <c r="D77" s="29"/>
      <c r="E77" s="29">
        <f t="shared" si="6"/>
        <v>0</v>
      </c>
      <c r="H77" s="53"/>
    </row>
    <row r="78" spans="2:8" s="9" customFormat="1" ht="12.75">
      <c r="B78" s="29" t="s">
        <v>28</v>
      </c>
      <c r="C78" s="70">
        <f>SUM(C66:C77)</f>
        <v>196129.97999999998</v>
      </c>
      <c r="D78" s="29">
        <f>SUM(D66:D77)</f>
        <v>323275.22</v>
      </c>
      <c r="E78" s="29">
        <f t="shared" si="6"/>
        <v>519405.19999999995</v>
      </c>
      <c r="H78" s="53"/>
    </row>
    <row r="79" spans="2:8" s="9" customFormat="1" ht="12.75">
      <c r="B79" s="15"/>
      <c r="C79" s="62"/>
      <c r="D79" s="62"/>
      <c r="E79" s="62"/>
      <c r="H79" s="53"/>
    </row>
    <row r="80" spans="1:8" s="9" customFormat="1" ht="11.25">
      <c r="A80" s="8"/>
      <c r="B80" s="12"/>
      <c r="C80" s="12"/>
      <c r="D80" s="12"/>
      <c r="H80" s="53"/>
    </row>
    <row r="81" spans="1:13" s="15" customFormat="1" ht="12.75">
      <c r="A81" s="8"/>
      <c r="B81" s="12"/>
      <c r="C81" s="12"/>
      <c r="D81" s="12"/>
      <c r="E81" s="9"/>
      <c r="F81" s="9"/>
      <c r="G81" s="9"/>
      <c r="H81" s="53"/>
      <c r="I81" s="9"/>
      <c r="J81" s="9"/>
      <c r="K81" s="9"/>
      <c r="L81" s="9"/>
      <c r="M81" s="9"/>
    </row>
    <row r="82" spans="1:13" ht="11.25">
      <c r="A82" s="9"/>
      <c r="B82" s="9"/>
      <c r="C82" s="9"/>
      <c r="D82" s="9"/>
      <c r="E82" s="9"/>
      <c r="F82" s="9"/>
      <c r="G82" s="9"/>
      <c r="H82" s="53"/>
      <c r="I82" s="9"/>
      <c r="J82" s="9"/>
      <c r="K82" s="9"/>
      <c r="L82" s="9"/>
      <c r="M82" s="9"/>
    </row>
  </sheetData>
  <mergeCells count="7">
    <mergeCell ref="A47:G47"/>
    <mergeCell ref="A63:G63"/>
    <mergeCell ref="A28:F28"/>
    <mergeCell ref="A30:A32"/>
    <mergeCell ref="B30:D31"/>
    <mergeCell ref="E30:H30"/>
    <mergeCell ref="E31:F31"/>
  </mergeCells>
  <printOptions/>
  <pageMargins left="0" right="0" top="0" bottom="0" header="0.5118110236220472" footer="0.5118110236220472"/>
  <pageSetup fitToHeight="1" fitToWidth="1" horizontalDpi="600" verticalDpi="600" orientation="landscape" paperSize="9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A58">
      <selection activeCell="A79" sqref="A79:G79"/>
    </sheetView>
  </sheetViews>
  <sheetFormatPr defaultColWidth="9.00390625" defaultRowHeight="12.75"/>
  <cols>
    <col min="1" max="1" width="9.125" style="3" customWidth="1"/>
    <col min="2" max="2" width="12.25390625" style="3" customWidth="1"/>
    <col min="3" max="3" width="19.625" style="3" customWidth="1"/>
    <col min="4" max="4" width="19.75390625" style="3" customWidth="1"/>
    <col min="5" max="16384" width="9.125" style="3" customWidth="1"/>
  </cols>
  <sheetData>
    <row r="1" spans="1:4" s="7" customFormat="1" ht="15.75">
      <c r="A1" s="6" t="s">
        <v>37</v>
      </c>
      <c r="B1" s="6"/>
      <c r="C1" s="6"/>
      <c r="D1" s="6"/>
    </row>
    <row r="2" spans="1:4" s="7" customFormat="1" ht="15.75">
      <c r="A2" s="6" t="s">
        <v>61</v>
      </c>
      <c r="B2" s="6"/>
      <c r="C2" s="6"/>
      <c r="D2" s="6"/>
    </row>
    <row r="3" spans="1:4" s="7" customFormat="1" ht="15.75">
      <c r="A3" s="6" t="s">
        <v>48</v>
      </c>
      <c r="B3" s="6"/>
      <c r="C3" s="6"/>
      <c r="D3" s="6"/>
    </row>
    <row r="4" spans="1:4" s="7" customFormat="1" ht="15.75">
      <c r="A4" s="6" t="s">
        <v>38</v>
      </c>
      <c r="B4" s="6"/>
      <c r="C4" s="6"/>
      <c r="D4" s="6"/>
    </row>
    <row r="5" spans="1:4" s="9" customFormat="1" ht="11.25">
      <c r="A5" s="8"/>
      <c r="B5" s="8" t="s">
        <v>39</v>
      </c>
      <c r="C5" s="8"/>
      <c r="D5" s="8"/>
    </row>
    <row r="6" spans="2:5" s="9" customFormat="1" ht="11.25">
      <c r="B6" s="10" t="s">
        <v>46</v>
      </c>
      <c r="C6" s="10" t="s">
        <v>54</v>
      </c>
      <c r="D6" s="10" t="s">
        <v>40</v>
      </c>
      <c r="E6" s="10" t="s">
        <v>64</v>
      </c>
    </row>
    <row r="7" spans="2:5" s="9" customFormat="1" ht="11.25">
      <c r="B7" s="11" t="s">
        <v>14</v>
      </c>
      <c r="C7" s="11">
        <v>17230</v>
      </c>
      <c r="D7" s="11">
        <v>3.4</v>
      </c>
      <c r="E7" s="11">
        <f>D7*C7</f>
        <v>58582</v>
      </c>
    </row>
    <row r="8" spans="2:5" s="9" customFormat="1" ht="11.25">
      <c r="B8" s="11" t="s">
        <v>15</v>
      </c>
      <c r="C8" s="11">
        <v>18571</v>
      </c>
      <c r="D8" s="11">
        <v>3.4</v>
      </c>
      <c r="E8" s="11">
        <f aca="true" t="shared" si="0" ref="E8:E17">D8*C8</f>
        <v>63141.4</v>
      </c>
    </row>
    <row r="9" spans="2:5" s="9" customFormat="1" ht="11.25">
      <c r="B9" s="11" t="s">
        <v>16</v>
      </c>
      <c r="C9" s="11">
        <v>17533</v>
      </c>
      <c r="D9" s="11">
        <v>3.4</v>
      </c>
      <c r="E9" s="11">
        <f t="shared" si="0"/>
        <v>59612.2</v>
      </c>
    </row>
    <row r="10" spans="2:5" s="9" customFormat="1" ht="11.25">
      <c r="B10" s="11" t="s">
        <v>17</v>
      </c>
      <c r="C10" s="11">
        <v>10117</v>
      </c>
      <c r="D10" s="11">
        <v>3.4</v>
      </c>
      <c r="E10" s="11">
        <f t="shared" si="0"/>
        <v>34397.799999999996</v>
      </c>
    </row>
    <row r="11" spans="2:5" s="9" customFormat="1" ht="11.25">
      <c r="B11" s="11" t="s">
        <v>18</v>
      </c>
      <c r="C11" s="11">
        <v>2359</v>
      </c>
      <c r="D11" s="11">
        <v>3.4</v>
      </c>
      <c r="E11" s="11">
        <f t="shared" si="0"/>
        <v>8020.599999999999</v>
      </c>
    </row>
    <row r="12" spans="2:5" s="9" customFormat="1" ht="11.25">
      <c r="B12" s="11" t="s">
        <v>19</v>
      </c>
      <c r="C12" s="11">
        <v>1873</v>
      </c>
      <c r="D12" s="11">
        <v>3.4</v>
      </c>
      <c r="E12" s="11">
        <f t="shared" si="0"/>
        <v>6368.2</v>
      </c>
    </row>
    <row r="13" spans="2:5" s="9" customFormat="1" ht="11.25">
      <c r="B13" s="11" t="s">
        <v>20</v>
      </c>
      <c r="C13" s="11">
        <v>1971</v>
      </c>
      <c r="D13" s="11">
        <v>3.91</v>
      </c>
      <c r="E13" s="11">
        <f t="shared" si="0"/>
        <v>7706.610000000001</v>
      </c>
    </row>
    <row r="14" spans="2:5" s="9" customFormat="1" ht="11.25">
      <c r="B14" s="11" t="s">
        <v>13</v>
      </c>
      <c r="C14" s="11">
        <v>1911</v>
      </c>
      <c r="D14" s="11">
        <v>3.91</v>
      </c>
      <c r="E14" s="11">
        <f t="shared" si="0"/>
        <v>7472.01</v>
      </c>
    </row>
    <row r="15" spans="2:5" s="9" customFormat="1" ht="11.25">
      <c r="B15" s="11" t="s">
        <v>21</v>
      </c>
      <c r="C15" s="11">
        <v>3650</v>
      </c>
      <c r="D15" s="11">
        <v>3.91</v>
      </c>
      <c r="E15" s="11">
        <f t="shared" si="0"/>
        <v>14271.5</v>
      </c>
    </row>
    <row r="16" spans="2:5" s="9" customFormat="1" ht="11.25">
      <c r="B16" s="11" t="s">
        <v>22</v>
      </c>
      <c r="C16" s="11">
        <v>7561</v>
      </c>
      <c r="D16" s="11">
        <v>3.91</v>
      </c>
      <c r="E16" s="11">
        <f t="shared" si="0"/>
        <v>29563.510000000002</v>
      </c>
    </row>
    <row r="17" spans="2:5" s="9" customFormat="1" ht="11.25">
      <c r="B17" s="11" t="s">
        <v>23</v>
      </c>
      <c r="C17" s="11">
        <v>9787</v>
      </c>
      <c r="D17" s="11">
        <v>3.91</v>
      </c>
      <c r="E17" s="11">
        <f t="shared" si="0"/>
        <v>38267.17</v>
      </c>
    </row>
    <row r="18" spans="2:5" s="9" customFormat="1" ht="11.25">
      <c r="B18" s="11" t="s">
        <v>24</v>
      </c>
      <c r="C18" s="11"/>
      <c r="D18" s="11"/>
      <c r="E18" s="11"/>
    </row>
    <row r="19" spans="2:5" s="9" customFormat="1" ht="11.25">
      <c r="B19" s="10" t="s">
        <v>28</v>
      </c>
      <c r="C19" s="10">
        <f>SUM(C7:C18)</f>
        <v>92563</v>
      </c>
      <c r="D19" s="11"/>
      <c r="E19" s="11">
        <f>SUM(E7:E18)</f>
        <v>327403</v>
      </c>
    </row>
    <row r="20" spans="1:3" s="9" customFormat="1" ht="11.25">
      <c r="A20" s="12"/>
      <c r="B20" s="12"/>
      <c r="C20" s="14"/>
    </row>
    <row r="21" spans="1:3" s="9" customFormat="1" ht="11.25">
      <c r="A21" s="12"/>
      <c r="B21" s="12"/>
      <c r="C21" s="14"/>
    </row>
    <row r="22" s="9" customFormat="1" ht="11.25"/>
    <row r="23" spans="1:7" s="15" customFormat="1" ht="12.75">
      <c r="A23" s="94" t="s">
        <v>62</v>
      </c>
      <c r="B23" s="95"/>
      <c r="C23" s="95"/>
      <c r="D23" s="95"/>
      <c r="E23" s="95"/>
      <c r="F23" s="95"/>
      <c r="G23" s="95"/>
    </row>
    <row r="24" spans="1:7" s="15" customFormat="1" ht="12" customHeight="1">
      <c r="A24" s="94" t="s">
        <v>53</v>
      </c>
      <c r="B24" s="95"/>
      <c r="C24" s="95"/>
      <c r="D24" s="95"/>
      <c r="E24" s="95"/>
      <c r="F24" s="95"/>
      <c r="G24" s="16"/>
    </row>
    <row r="25" spans="1:7" s="15" customFormat="1" ht="12" customHeight="1">
      <c r="A25" s="13"/>
      <c r="B25" s="5"/>
      <c r="C25" s="5"/>
      <c r="D25" s="5"/>
      <c r="E25" s="5"/>
      <c r="F25" s="5"/>
      <c r="G25" s="16"/>
    </row>
    <row r="26" spans="1:8" s="15" customFormat="1" ht="12" customHeight="1">
      <c r="A26" s="96" t="s">
        <v>46</v>
      </c>
      <c r="B26" s="81" t="s">
        <v>35</v>
      </c>
      <c r="C26" s="81"/>
      <c r="D26" s="81"/>
      <c r="E26" s="82" t="s">
        <v>42</v>
      </c>
      <c r="F26" s="82"/>
      <c r="G26" s="82"/>
      <c r="H26" s="82"/>
    </row>
    <row r="27" spans="1:8" s="8" customFormat="1" ht="12" customHeight="1">
      <c r="A27" s="79"/>
      <c r="B27" s="81"/>
      <c r="C27" s="81"/>
      <c r="D27" s="81"/>
      <c r="E27" s="83" t="s">
        <v>43</v>
      </c>
      <c r="F27" s="83"/>
      <c r="G27" s="27" t="s">
        <v>44</v>
      </c>
      <c r="H27" s="10"/>
    </row>
    <row r="28" spans="1:8" s="15" customFormat="1" ht="33" customHeight="1">
      <c r="A28" s="80"/>
      <c r="B28" s="30" t="s">
        <v>56</v>
      </c>
      <c r="C28" s="26" t="s">
        <v>40</v>
      </c>
      <c r="D28" s="26" t="s">
        <v>29</v>
      </c>
      <c r="E28" s="26" t="s">
        <v>45</v>
      </c>
      <c r="F28" s="26" t="s">
        <v>29</v>
      </c>
      <c r="G28" s="28" t="s">
        <v>45</v>
      </c>
      <c r="H28" s="29" t="s">
        <v>29</v>
      </c>
    </row>
    <row r="29" spans="1:8" s="9" customFormat="1" ht="11.25">
      <c r="A29" s="11" t="s">
        <v>0</v>
      </c>
      <c r="B29" s="25">
        <v>468</v>
      </c>
      <c r="C29" s="11">
        <v>16.87</v>
      </c>
      <c r="D29" s="25">
        <f>B29*C29</f>
        <v>7895.160000000001</v>
      </c>
      <c r="E29" s="17">
        <v>215</v>
      </c>
      <c r="F29" s="11">
        <f>E29*16.87</f>
        <v>3627.05</v>
      </c>
      <c r="G29" s="17">
        <f aca="true" t="shared" si="1" ref="G29:G40">B29-E29</f>
        <v>253</v>
      </c>
      <c r="H29" s="11">
        <f>G29*16.87</f>
        <v>4268.110000000001</v>
      </c>
    </row>
    <row r="30" spans="1:8" s="9" customFormat="1" ht="11.25">
      <c r="A30" s="11" t="s">
        <v>1</v>
      </c>
      <c r="B30" s="11">
        <v>414</v>
      </c>
      <c r="C30" s="11">
        <v>16.87</v>
      </c>
      <c r="D30" s="25">
        <f aca="true" t="shared" si="2" ref="D30:D39">B30*C30</f>
        <v>6984.18</v>
      </c>
      <c r="E30" s="17">
        <v>193</v>
      </c>
      <c r="F30" s="11">
        <f aca="true" t="shared" si="3" ref="F30:F39">E30*16.87</f>
        <v>3255.9100000000003</v>
      </c>
      <c r="G30" s="17">
        <f t="shared" si="1"/>
        <v>221</v>
      </c>
      <c r="H30" s="11">
        <f aca="true" t="shared" si="4" ref="H30:H39">G30*16.87</f>
        <v>3728.2700000000004</v>
      </c>
    </row>
    <row r="31" spans="1:8" s="9" customFormat="1" ht="11.25">
      <c r="A31" s="11" t="s">
        <v>2</v>
      </c>
      <c r="B31" s="11">
        <v>426</v>
      </c>
      <c r="C31" s="11">
        <v>16.87</v>
      </c>
      <c r="D31" s="25">
        <f t="shared" si="2"/>
        <v>7186.620000000001</v>
      </c>
      <c r="E31" s="17">
        <v>169</v>
      </c>
      <c r="F31" s="11">
        <f t="shared" si="3"/>
        <v>2851.03</v>
      </c>
      <c r="G31" s="17">
        <f t="shared" si="1"/>
        <v>257</v>
      </c>
      <c r="H31" s="11">
        <f t="shared" si="4"/>
        <v>4335.59</v>
      </c>
    </row>
    <row r="32" spans="1:8" s="9" customFormat="1" ht="11.25">
      <c r="A32" s="11" t="s">
        <v>10</v>
      </c>
      <c r="B32" s="11">
        <v>405</v>
      </c>
      <c r="C32" s="11">
        <v>16.87</v>
      </c>
      <c r="D32" s="25">
        <f t="shared" si="2"/>
        <v>6832.35</v>
      </c>
      <c r="E32" s="17">
        <v>171</v>
      </c>
      <c r="F32" s="11">
        <f t="shared" si="3"/>
        <v>2884.77</v>
      </c>
      <c r="G32" s="17">
        <f t="shared" si="1"/>
        <v>234</v>
      </c>
      <c r="H32" s="11">
        <f t="shared" si="4"/>
        <v>3947.5800000000004</v>
      </c>
    </row>
    <row r="33" spans="1:8" s="9" customFormat="1" ht="11.25">
      <c r="A33" s="11" t="s">
        <v>3</v>
      </c>
      <c r="B33" s="11">
        <v>411</v>
      </c>
      <c r="C33" s="11">
        <v>16.87</v>
      </c>
      <c r="D33" s="25">
        <f t="shared" si="2"/>
        <v>6933.570000000001</v>
      </c>
      <c r="E33" s="17">
        <v>176</v>
      </c>
      <c r="F33" s="11">
        <f t="shared" si="3"/>
        <v>2969.1200000000003</v>
      </c>
      <c r="G33" s="17">
        <f t="shared" si="1"/>
        <v>235</v>
      </c>
      <c r="H33" s="11">
        <f t="shared" si="4"/>
        <v>3964.4500000000003</v>
      </c>
    </row>
    <row r="34" spans="1:8" s="9" customFormat="1" ht="11.25">
      <c r="A34" s="11" t="s">
        <v>4</v>
      </c>
      <c r="B34" s="11">
        <v>450</v>
      </c>
      <c r="C34" s="11">
        <v>16.87</v>
      </c>
      <c r="D34" s="25">
        <f t="shared" si="2"/>
        <v>7591.5</v>
      </c>
      <c r="E34" s="17">
        <v>158</v>
      </c>
      <c r="F34" s="11">
        <f t="shared" si="3"/>
        <v>2665.46</v>
      </c>
      <c r="G34" s="17">
        <f t="shared" si="1"/>
        <v>292</v>
      </c>
      <c r="H34" s="11">
        <f t="shared" si="4"/>
        <v>4926.04</v>
      </c>
    </row>
    <row r="35" spans="1:8" s="9" customFormat="1" ht="11.25">
      <c r="A35" s="11" t="s">
        <v>5</v>
      </c>
      <c r="B35" s="11">
        <v>630</v>
      </c>
      <c r="C35" s="11">
        <v>16.87</v>
      </c>
      <c r="D35" s="25">
        <f t="shared" si="2"/>
        <v>10628.1</v>
      </c>
      <c r="E35" s="17">
        <v>173</v>
      </c>
      <c r="F35" s="11">
        <f t="shared" si="3"/>
        <v>2918.51</v>
      </c>
      <c r="G35" s="17">
        <f t="shared" si="1"/>
        <v>457</v>
      </c>
      <c r="H35" s="11">
        <f t="shared" si="4"/>
        <v>7709.59</v>
      </c>
    </row>
    <row r="36" spans="1:8" s="9" customFormat="1" ht="11.25">
      <c r="A36" s="11" t="s">
        <v>6</v>
      </c>
      <c r="B36" s="11">
        <v>522</v>
      </c>
      <c r="C36" s="11">
        <v>16.87</v>
      </c>
      <c r="D36" s="25">
        <f t="shared" si="2"/>
        <v>8806.140000000001</v>
      </c>
      <c r="E36" s="17">
        <v>136</v>
      </c>
      <c r="F36" s="11">
        <f t="shared" si="3"/>
        <v>2294.32</v>
      </c>
      <c r="G36" s="17">
        <f t="shared" si="1"/>
        <v>386</v>
      </c>
      <c r="H36" s="11">
        <f t="shared" si="4"/>
        <v>6511.820000000001</v>
      </c>
    </row>
    <row r="37" spans="1:8" s="9" customFormat="1" ht="11.25">
      <c r="A37" s="11" t="s">
        <v>11</v>
      </c>
      <c r="B37" s="11">
        <v>503</v>
      </c>
      <c r="C37" s="11">
        <v>16.87</v>
      </c>
      <c r="D37" s="25">
        <f t="shared" si="2"/>
        <v>8485.61</v>
      </c>
      <c r="E37" s="17">
        <v>217</v>
      </c>
      <c r="F37" s="11">
        <f t="shared" si="3"/>
        <v>3660.7900000000004</v>
      </c>
      <c r="G37" s="17">
        <f t="shared" si="1"/>
        <v>286</v>
      </c>
      <c r="H37" s="11">
        <f t="shared" si="4"/>
        <v>4824.820000000001</v>
      </c>
    </row>
    <row r="38" spans="1:8" s="9" customFormat="1" ht="11.25">
      <c r="A38" s="11" t="s">
        <v>7</v>
      </c>
      <c r="B38" s="11">
        <v>498</v>
      </c>
      <c r="C38" s="11">
        <v>16.87</v>
      </c>
      <c r="D38" s="25">
        <f t="shared" si="2"/>
        <v>8401.26</v>
      </c>
      <c r="E38" s="17">
        <v>212</v>
      </c>
      <c r="F38" s="11">
        <f t="shared" si="3"/>
        <v>3576.44</v>
      </c>
      <c r="G38" s="17">
        <f t="shared" si="1"/>
        <v>286</v>
      </c>
      <c r="H38" s="11">
        <f t="shared" si="4"/>
        <v>4824.820000000001</v>
      </c>
    </row>
    <row r="39" spans="1:8" s="9" customFormat="1" ht="11.25">
      <c r="A39" s="11" t="s">
        <v>8</v>
      </c>
      <c r="B39" s="11">
        <v>466</v>
      </c>
      <c r="C39" s="11">
        <v>16.87</v>
      </c>
      <c r="D39" s="25">
        <f t="shared" si="2"/>
        <v>7861.42</v>
      </c>
      <c r="E39" s="17">
        <v>237</v>
      </c>
      <c r="F39" s="11">
        <f t="shared" si="3"/>
        <v>3998.19</v>
      </c>
      <c r="G39" s="17">
        <f t="shared" si="1"/>
        <v>229</v>
      </c>
      <c r="H39" s="11">
        <f t="shared" si="4"/>
        <v>3863.23</v>
      </c>
    </row>
    <row r="40" spans="1:10" s="9" customFormat="1" ht="11.25">
      <c r="A40" s="11" t="s">
        <v>9</v>
      </c>
      <c r="B40" s="11"/>
      <c r="C40" s="11"/>
      <c r="D40" s="25"/>
      <c r="E40" s="17"/>
      <c r="F40" s="11"/>
      <c r="G40" s="17">
        <f t="shared" si="1"/>
        <v>0</v>
      </c>
      <c r="H40" s="11">
        <f>G40*15.2</f>
        <v>0</v>
      </c>
      <c r="J40" s="18"/>
    </row>
    <row r="41" spans="1:8" s="9" customFormat="1" ht="11.25">
      <c r="A41" s="10" t="s">
        <v>28</v>
      </c>
      <c r="B41" s="10">
        <f>SUM(B29:B40)</f>
        <v>5193</v>
      </c>
      <c r="C41" s="11"/>
      <c r="D41" s="25">
        <f>SUM(D29:D40)</f>
        <v>87605.90999999999</v>
      </c>
      <c r="E41" s="19">
        <f>SUM(E29:E40)</f>
        <v>2057</v>
      </c>
      <c r="F41" s="11">
        <f>SUM(F29:F40)</f>
        <v>34701.590000000004</v>
      </c>
      <c r="G41" s="19">
        <f>SUM(G29:G40)</f>
        <v>3136</v>
      </c>
      <c r="H41" s="10">
        <f>SUM(H29:H40)</f>
        <v>52904.32000000001</v>
      </c>
    </row>
    <row r="42" spans="1:7" s="9" customFormat="1" ht="11.25">
      <c r="A42" s="12"/>
      <c r="B42" s="12"/>
      <c r="C42" s="14"/>
      <c r="D42" s="23"/>
      <c r="E42" s="14"/>
      <c r="F42" s="23"/>
      <c r="G42" s="12"/>
    </row>
    <row r="43" s="14" customFormat="1" ht="11.25"/>
    <row r="44" spans="1:7" s="12" customFormat="1" ht="13.5" customHeight="1">
      <c r="A44" s="84" t="s">
        <v>30</v>
      </c>
      <c r="B44" s="84"/>
      <c r="C44" s="84"/>
      <c r="D44" s="84"/>
      <c r="E44" s="84"/>
      <c r="F44" s="84"/>
      <c r="G44" s="84"/>
    </row>
    <row r="45" spans="1:7" s="9" customFormat="1" ht="22.5">
      <c r="A45" s="10" t="s">
        <v>46</v>
      </c>
      <c r="B45" s="51" t="s">
        <v>31</v>
      </c>
      <c r="C45" s="50" t="s">
        <v>40</v>
      </c>
      <c r="D45" s="51" t="s">
        <v>29</v>
      </c>
      <c r="E45" s="14"/>
      <c r="F45" s="14"/>
      <c r="G45" s="14"/>
    </row>
    <row r="46" spans="1:7" s="9" customFormat="1" ht="11.25">
      <c r="A46" s="11" t="s">
        <v>0</v>
      </c>
      <c r="B46" s="11">
        <v>2209</v>
      </c>
      <c r="C46" s="11">
        <v>1.66</v>
      </c>
      <c r="D46" s="11">
        <f>B46*C46</f>
        <v>3666.9399999999996</v>
      </c>
      <c r="E46" s="14"/>
      <c r="F46" s="14"/>
      <c r="G46" s="14"/>
    </row>
    <row r="47" spans="1:7" s="9" customFormat="1" ht="11.25">
      <c r="A47" s="11" t="s">
        <v>1</v>
      </c>
      <c r="B47" s="11">
        <v>2039</v>
      </c>
      <c r="C47" s="11">
        <v>1.66</v>
      </c>
      <c r="D47" s="11">
        <f aca="true" t="shared" si="5" ref="D47:D56">B47*C47</f>
        <v>3384.74</v>
      </c>
      <c r="E47" s="14"/>
      <c r="F47" s="14"/>
      <c r="G47" s="14"/>
    </row>
    <row r="48" spans="1:7" s="9" customFormat="1" ht="11.25">
      <c r="A48" s="11" t="s">
        <v>2</v>
      </c>
      <c r="B48" s="11">
        <v>1699</v>
      </c>
      <c r="C48" s="11">
        <v>1.66</v>
      </c>
      <c r="D48" s="11">
        <f t="shared" si="5"/>
        <v>2820.3399999999997</v>
      </c>
      <c r="E48" s="14"/>
      <c r="F48" s="14"/>
      <c r="G48" s="14"/>
    </row>
    <row r="49" spans="1:7" s="9" customFormat="1" ht="11.25">
      <c r="A49" s="11" t="s">
        <v>10</v>
      </c>
      <c r="B49" s="11">
        <v>1794</v>
      </c>
      <c r="C49" s="11">
        <v>1.66</v>
      </c>
      <c r="D49" s="11">
        <f t="shared" si="5"/>
        <v>2978.04</v>
      </c>
      <c r="E49" s="14"/>
      <c r="F49" s="14"/>
      <c r="G49" s="14"/>
    </row>
    <row r="50" spans="1:7" s="9" customFormat="1" ht="11.25">
      <c r="A50" s="11" t="s">
        <v>3</v>
      </c>
      <c r="B50" s="11">
        <v>1027</v>
      </c>
      <c r="C50" s="11">
        <v>1.66</v>
      </c>
      <c r="D50" s="11">
        <f t="shared" si="5"/>
        <v>1704.82</v>
      </c>
      <c r="E50" s="14"/>
      <c r="F50" s="14"/>
      <c r="G50" s="14"/>
    </row>
    <row r="51" spans="1:7" s="9" customFormat="1" ht="11.25">
      <c r="A51" s="11" t="s">
        <v>4</v>
      </c>
      <c r="B51" s="11">
        <v>1011</v>
      </c>
      <c r="C51" s="11">
        <v>1.66</v>
      </c>
      <c r="D51" s="11">
        <f t="shared" si="5"/>
        <v>1678.26</v>
      </c>
      <c r="E51" s="14"/>
      <c r="F51" s="14"/>
      <c r="G51" s="14"/>
    </row>
    <row r="52" spans="1:7" s="9" customFormat="1" ht="11.25">
      <c r="A52" s="11" t="s">
        <v>5</v>
      </c>
      <c r="B52" s="11">
        <v>856</v>
      </c>
      <c r="C52" s="11">
        <v>1.75</v>
      </c>
      <c r="D52" s="11">
        <f t="shared" si="5"/>
        <v>1498</v>
      </c>
      <c r="E52" s="14"/>
      <c r="F52" s="14"/>
      <c r="G52" s="14"/>
    </row>
    <row r="53" spans="1:7" s="9" customFormat="1" ht="11.25">
      <c r="A53" s="11" t="s">
        <v>6</v>
      </c>
      <c r="B53" s="11">
        <v>701</v>
      </c>
      <c r="C53" s="11">
        <v>1.75</v>
      </c>
      <c r="D53" s="11">
        <f t="shared" si="5"/>
        <v>1226.75</v>
      </c>
      <c r="E53" s="14"/>
      <c r="F53" s="14"/>
      <c r="G53" s="14"/>
    </row>
    <row r="54" spans="1:7" s="9" customFormat="1" ht="11.25">
      <c r="A54" s="11" t="s">
        <v>11</v>
      </c>
      <c r="B54" s="11">
        <v>1184</v>
      </c>
      <c r="C54" s="11">
        <v>1.75</v>
      </c>
      <c r="D54" s="11">
        <f t="shared" si="5"/>
        <v>2072</v>
      </c>
      <c r="E54" s="14"/>
      <c r="F54" s="14"/>
      <c r="G54" s="14"/>
    </row>
    <row r="55" spans="1:7" s="9" customFormat="1" ht="11.25">
      <c r="A55" s="11" t="s">
        <v>7</v>
      </c>
      <c r="B55" s="11">
        <v>1106</v>
      </c>
      <c r="C55" s="11">
        <v>1.75</v>
      </c>
      <c r="D55" s="11">
        <f t="shared" si="5"/>
        <v>1935.5</v>
      </c>
      <c r="E55" s="14"/>
      <c r="F55" s="14"/>
      <c r="G55" s="14"/>
    </row>
    <row r="56" spans="1:7" s="9" customFormat="1" ht="11.25">
      <c r="A56" s="11" t="s">
        <v>8</v>
      </c>
      <c r="B56" s="11">
        <v>1898</v>
      </c>
      <c r="C56" s="11">
        <v>1.75</v>
      </c>
      <c r="D56" s="11">
        <f t="shared" si="5"/>
        <v>3321.5</v>
      </c>
      <c r="E56" s="14"/>
      <c r="F56" s="14"/>
      <c r="G56" s="14"/>
    </row>
    <row r="57" spans="1:7" s="9" customFormat="1" ht="11.25">
      <c r="A57" s="11" t="s">
        <v>9</v>
      </c>
      <c r="B57" s="11">
        <v>0</v>
      </c>
      <c r="C57" s="11">
        <v>1.75</v>
      </c>
      <c r="D57" s="11"/>
      <c r="E57" s="14"/>
      <c r="F57" s="14"/>
      <c r="G57" s="14"/>
    </row>
    <row r="58" spans="1:7" s="9" customFormat="1" ht="11.25">
      <c r="A58" s="10" t="s">
        <v>32</v>
      </c>
      <c r="B58" s="10">
        <f>SUM(B46:B57)</f>
        <v>15524</v>
      </c>
      <c r="C58" s="11"/>
      <c r="D58" s="11">
        <f>SUM(D46:D57)</f>
        <v>26286.89</v>
      </c>
      <c r="E58" s="14"/>
      <c r="F58" s="14"/>
      <c r="G58" s="14"/>
    </row>
    <row r="59" s="9" customFormat="1" ht="11.25"/>
    <row r="60" spans="1:7" s="31" customFormat="1" ht="21.75" customHeight="1">
      <c r="A60" s="92" t="s">
        <v>63</v>
      </c>
      <c r="B60" s="92"/>
      <c r="C60" s="92"/>
      <c r="D60" s="92"/>
      <c r="E60" s="92"/>
      <c r="F60" s="92"/>
      <c r="G60" s="92"/>
    </row>
    <row r="61" s="9" customFormat="1" ht="11.25"/>
    <row r="62" spans="1:4" s="9" customFormat="1" ht="11.25">
      <c r="A62" s="11" t="s">
        <v>46</v>
      </c>
      <c r="B62" s="10" t="s">
        <v>25</v>
      </c>
      <c r="C62" s="10" t="s">
        <v>26</v>
      </c>
      <c r="D62" s="10" t="s">
        <v>12</v>
      </c>
    </row>
    <row r="63" spans="1:4" s="9" customFormat="1" ht="11.25">
      <c r="A63" s="11" t="s">
        <v>14</v>
      </c>
      <c r="B63" s="57">
        <v>14805.63</v>
      </c>
      <c r="C63" s="11">
        <v>51070.36</v>
      </c>
      <c r="D63" s="11">
        <f>SUM(B63:C63)</f>
        <v>65875.99</v>
      </c>
    </row>
    <row r="64" spans="1:4" s="9" customFormat="1" ht="11.25">
      <c r="A64" s="11" t="s">
        <v>15</v>
      </c>
      <c r="B64" s="57">
        <v>13293.35</v>
      </c>
      <c r="C64" s="11">
        <v>56488.7</v>
      </c>
      <c r="D64" s="11">
        <f aca="true" t="shared" si="6" ref="D64:D75">SUM(B64:C64)</f>
        <v>69782.05</v>
      </c>
    </row>
    <row r="65" spans="1:4" s="9" customFormat="1" ht="11.25">
      <c r="A65" s="11" t="s">
        <v>16</v>
      </c>
      <c r="B65" s="58">
        <v>12674.69</v>
      </c>
      <c r="C65" s="11">
        <v>52608.88</v>
      </c>
      <c r="D65" s="11">
        <f t="shared" si="6"/>
        <v>65283.57</v>
      </c>
    </row>
    <row r="66" spans="1:4" s="9" customFormat="1" ht="11.25">
      <c r="A66" s="11" t="s">
        <v>17</v>
      </c>
      <c r="B66" s="58">
        <v>12605.95</v>
      </c>
      <c r="C66" s="1">
        <v>27654.66</v>
      </c>
      <c r="D66" s="11">
        <f t="shared" si="6"/>
        <v>40260.61</v>
      </c>
    </row>
    <row r="67" spans="1:4" s="9" customFormat="1" ht="11.25">
      <c r="A67" s="11" t="s">
        <v>18</v>
      </c>
      <c r="B67" s="58">
        <v>12694.54</v>
      </c>
      <c r="C67" s="11"/>
      <c r="D67" s="11">
        <f t="shared" si="6"/>
        <v>12694.54</v>
      </c>
    </row>
    <row r="68" spans="1:4" s="9" customFormat="1" ht="11.25">
      <c r="A68" s="11" t="s">
        <v>19</v>
      </c>
      <c r="B68" s="58">
        <v>10711.92</v>
      </c>
      <c r="C68" s="11"/>
      <c r="D68" s="11">
        <f t="shared" si="6"/>
        <v>10711.92</v>
      </c>
    </row>
    <row r="69" spans="1:4" s="9" customFormat="1" ht="11.25">
      <c r="A69" s="11" t="s">
        <v>20</v>
      </c>
      <c r="B69" s="58">
        <v>12123.12</v>
      </c>
      <c r="C69" s="11"/>
      <c r="D69" s="11">
        <f t="shared" si="6"/>
        <v>12123.12</v>
      </c>
    </row>
    <row r="70" spans="1:4" s="9" customFormat="1" ht="11.25">
      <c r="A70" s="11" t="s">
        <v>13</v>
      </c>
      <c r="B70" s="58">
        <v>10993.08</v>
      </c>
      <c r="C70" s="11"/>
      <c r="D70" s="11">
        <f t="shared" si="6"/>
        <v>10993.08</v>
      </c>
    </row>
    <row r="71" spans="1:4" s="9" customFormat="1" ht="11.25">
      <c r="A71" s="11" t="s">
        <v>21</v>
      </c>
      <c r="B71" s="58">
        <v>20004.29</v>
      </c>
      <c r="C71" s="11"/>
      <c r="D71" s="11">
        <f t="shared" si="6"/>
        <v>20004.29</v>
      </c>
    </row>
    <row r="72" spans="1:4" s="9" customFormat="1" ht="11.25">
      <c r="A72" s="11" t="s">
        <v>22</v>
      </c>
      <c r="B72" s="58">
        <v>13505.29</v>
      </c>
      <c r="C72" s="1">
        <v>21570.16</v>
      </c>
      <c r="D72" s="11">
        <f t="shared" si="6"/>
        <v>35075.45</v>
      </c>
    </row>
    <row r="73" spans="1:4" s="9" customFormat="1" ht="11.25">
      <c r="A73" s="11" t="s">
        <v>23</v>
      </c>
      <c r="B73" s="58">
        <v>15686.89</v>
      </c>
      <c r="C73" s="1">
        <v>29899.97</v>
      </c>
      <c r="D73" s="11">
        <f t="shared" si="6"/>
        <v>45586.86</v>
      </c>
    </row>
    <row r="74" spans="1:4" s="9" customFormat="1" ht="11.25">
      <c r="A74" s="11" t="s">
        <v>24</v>
      </c>
      <c r="B74" s="57"/>
      <c r="C74" s="11"/>
      <c r="D74" s="11">
        <f t="shared" si="6"/>
        <v>0</v>
      </c>
    </row>
    <row r="75" spans="1:4" s="9" customFormat="1" ht="11.25">
      <c r="A75" s="10" t="s">
        <v>28</v>
      </c>
      <c r="B75" s="10">
        <f>SUM(B63:B74)</f>
        <v>149098.75</v>
      </c>
      <c r="C75" s="10">
        <f>SUM(C63:C74)</f>
        <v>239292.73</v>
      </c>
      <c r="D75" s="10">
        <f t="shared" si="6"/>
        <v>388391.48</v>
      </c>
    </row>
    <row r="76" spans="1:14" ht="11.25">
      <c r="A76" s="8"/>
      <c r="B76" s="12"/>
      <c r="C76" s="12"/>
      <c r="D76" s="12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1.25">
      <c r="A77" s="8"/>
      <c r="B77" s="12"/>
      <c r="C77" s="12"/>
      <c r="D77" s="12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1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</sheetData>
  <mergeCells count="8">
    <mergeCell ref="A23:G23"/>
    <mergeCell ref="A44:G44"/>
    <mergeCell ref="A60:G60"/>
    <mergeCell ref="A24:F24"/>
    <mergeCell ref="A26:A28"/>
    <mergeCell ref="B26:D27"/>
    <mergeCell ref="E26:H26"/>
    <mergeCell ref="E27:F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2"/>
  <sheetViews>
    <sheetView workbookViewId="0" topLeftCell="A67">
      <selection activeCell="J33" sqref="J33"/>
    </sheetView>
  </sheetViews>
  <sheetFormatPr defaultColWidth="9.00390625" defaultRowHeight="12.75"/>
  <cols>
    <col min="1" max="1" width="12.00390625" style="3" customWidth="1"/>
    <col min="2" max="2" width="14.75390625" style="3" customWidth="1"/>
    <col min="3" max="3" width="15.75390625" style="3" customWidth="1"/>
    <col min="4" max="4" width="19.75390625" style="3" customWidth="1"/>
    <col min="5" max="5" width="10.00390625" style="3" customWidth="1"/>
    <col min="6" max="6" width="10.75390625" style="3" customWidth="1"/>
    <col min="7" max="7" width="10.25390625" style="3" customWidth="1"/>
    <col min="8" max="8" width="14.875" style="52" customWidth="1"/>
    <col min="9" max="16384" width="9.125" style="3" customWidth="1"/>
  </cols>
  <sheetData>
    <row r="2" spans="1:8" s="60" customFormat="1" ht="18">
      <c r="A2" s="59" t="s">
        <v>37</v>
      </c>
      <c r="B2" s="59"/>
      <c r="C2" s="59"/>
      <c r="D2" s="59"/>
      <c r="H2" s="61"/>
    </row>
    <row r="3" spans="1:8" s="60" customFormat="1" ht="18">
      <c r="A3" s="59" t="s">
        <v>58</v>
      </c>
      <c r="B3" s="59"/>
      <c r="C3" s="59"/>
      <c r="D3" s="59"/>
      <c r="H3" s="61"/>
    </row>
    <row r="4" spans="1:8" s="9" customFormat="1" ht="15.75">
      <c r="A4" s="6" t="s">
        <v>48</v>
      </c>
      <c r="B4" s="6"/>
      <c r="C4" s="6"/>
      <c r="D4" s="6"/>
      <c r="E4" s="7"/>
      <c r="F4" s="7"/>
      <c r="H4" s="53"/>
    </row>
    <row r="5" spans="1:8" s="9" customFormat="1" ht="15.75">
      <c r="A5" s="6" t="s">
        <v>38</v>
      </c>
      <c r="B5" s="6"/>
      <c r="C5" s="6"/>
      <c r="D5" s="6"/>
      <c r="E5" s="7"/>
      <c r="F5" s="7"/>
      <c r="H5" s="53"/>
    </row>
    <row r="6" spans="1:8" s="9" customFormat="1" ht="15.75">
      <c r="A6" s="6"/>
      <c r="B6" s="6" t="s">
        <v>39</v>
      </c>
      <c r="C6" s="6"/>
      <c r="D6" s="6"/>
      <c r="E6" s="7"/>
      <c r="F6" s="7"/>
      <c r="H6" s="53"/>
    </row>
    <row r="7" spans="3:8" s="15" customFormat="1" ht="12.75">
      <c r="C7" s="29" t="s">
        <v>46</v>
      </c>
      <c r="D7" s="29" t="s">
        <v>54</v>
      </c>
      <c r="E7" s="29" t="s">
        <v>40</v>
      </c>
      <c r="F7" s="29" t="s">
        <v>64</v>
      </c>
      <c r="H7" s="54"/>
    </row>
    <row r="8" spans="3:8" s="15" customFormat="1" ht="12.75">
      <c r="C8" s="29" t="s">
        <v>14</v>
      </c>
      <c r="D8" s="29">
        <v>18851</v>
      </c>
      <c r="E8" s="29">
        <v>3.4</v>
      </c>
      <c r="F8" s="29">
        <f>E8*D8</f>
        <v>64093.4</v>
      </c>
      <c r="H8" s="54"/>
    </row>
    <row r="9" spans="3:8" s="15" customFormat="1" ht="12.75">
      <c r="C9" s="29" t="s">
        <v>15</v>
      </c>
      <c r="D9" s="29">
        <v>21433</v>
      </c>
      <c r="E9" s="29">
        <v>3.4</v>
      </c>
      <c r="F9" s="29">
        <f aca="true" t="shared" si="0" ref="F9:F18">E9*D9</f>
        <v>72872.2</v>
      </c>
      <c r="H9" s="54"/>
    </row>
    <row r="10" spans="3:8" s="15" customFormat="1" ht="12.75">
      <c r="C10" s="29" t="s">
        <v>16</v>
      </c>
      <c r="D10" s="29">
        <v>15923</v>
      </c>
      <c r="E10" s="29">
        <v>3.4</v>
      </c>
      <c r="F10" s="29">
        <f t="shared" si="0"/>
        <v>54138.2</v>
      </c>
      <c r="H10" s="54"/>
    </row>
    <row r="11" spans="3:8" s="15" customFormat="1" ht="12.75">
      <c r="C11" s="29" t="s">
        <v>17</v>
      </c>
      <c r="D11" s="29">
        <v>12920</v>
      </c>
      <c r="E11" s="29">
        <v>3.4</v>
      </c>
      <c r="F11" s="29">
        <f t="shared" si="0"/>
        <v>43928</v>
      </c>
      <c r="H11" s="54"/>
    </row>
    <row r="12" spans="3:8" s="15" customFormat="1" ht="12.75">
      <c r="C12" s="29" t="s">
        <v>18</v>
      </c>
      <c r="D12" s="29">
        <v>3232</v>
      </c>
      <c r="E12" s="29">
        <v>3.4</v>
      </c>
      <c r="F12" s="29">
        <f t="shared" si="0"/>
        <v>10988.8</v>
      </c>
      <c r="H12" s="54"/>
    </row>
    <row r="13" spans="3:8" s="15" customFormat="1" ht="12.75">
      <c r="C13" s="29" t="s">
        <v>19</v>
      </c>
      <c r="D13" s="29">
        <v>2907</v>
      </c>
      <c r="E13" s="29">
        <v>3.4</v>
      </c>
      <c r="F13" s="29">
        <f t="shared" si="0"/>
        <v>9883.8</v>
      </c>
      <c r="H13" s="54"/>
    </row>
    <row r="14" spans="3:8" s="15" customFormat="1" ht="12.75">
      <c r="C14" s="29" t="s">
        <v>20</v>
      </c>
      <c r="D14" s="29">
        <v>2009</v>
      </c>
      <c r="E14" s="29">
        <v>3.91</v>
      </c>
      <c r="F14" s="29">
        <f t="shared" si="0"/>
        <v>7855.1900000000005</v>
      </c>
      <c r="H14" s="54"/>
    </row>
    <row r="15" spans="3:8" s="15" customFormat="1" ht="12.75">
      <c r="C15" s="29" t="s">
        <v>13</v>
      </c>
      <c r="D15" s="29">
        <v>2079</v>
      </c>
      <c r="E15" s="29">
        <v>3.91</v>
      </c>
      <c r="F15" s="29">
        <f t="shared" si="0"/>
        <v>8128.89</v>
      </c>
      <c r="H15" s="54"/>
    </row>
    <row r="16" spans="3:8" s="15" customFormat="1" ht="12.75">
      <c r="C16" s="29" t="s">
        <v>21</v>
      </c>
      <c r="D16" s="29">
        <v>2362</v>
      </c>
      <c r="E16" s="29">
        <v>3.91</v>
      </c>
      <c r="F16" s="29">
        <f t="shared" si="0"/>
        <v>9235.42</v>
      </c>
      <c r="H16" s="54"/>
    </row>
    <row r="17" spans="3:8" s="15" customFormat="1" ht="12.75">
      <c r="C17" s="29" t="s">
        <v>22</v>
      </c>
      <c r="D17" s="29">
        <v>8990</v>
      </c>
      <c r="E17" s="29">
        <v>3.91</v>
      </c>
      <c r="F17" s="29">
        <f t="shared" si="0"/>
        <v>35150.9</v>
      </c>
      <c r="H17" s="54"/>
    </row>
    <row r="18" spans="3:8" s="15" customFormat="1" ht="12.75">
      <c r="C18" s="29" t="s">
        <v>23</v>
      </c>
      <c r="D18" s="29">
        <v>15764</v>
      </c>
      <c r="E18" s="29">
        <v>3.91</v>
      </c>
      <c r="F18" s="29">
        <f t="shared" si="0"/>
        <v>61637.240000000005</v>
      </c>
      <c r="H18" s="54"/>
    </row>
    <row r="19" spans="3:8" s="15" customFormat="1" ht="12.75">
      <c r="C19" s="29" t="s">
        <v>24</v>
      </c>
      <c r="D19" s="29"/>
      <c r="E19" s="29"/>
      <c r="F19" s="29"/>
      <c r="H19" s="54"/>
    </row>
    <row r="20" spans="3:8" s="15" customFormat="1" ht="12.75">
      <c r="C20" s="29" t="s">
        <v>28</v>
      </c>
      <c r="D20" s="29">
        <f>SUM(D8:D19)</f>
        <v>106470</v>
      </c>
      <c r="E20" s="29"/>
      <c r="F20" s="29">
        <f>SUM(F8:F19)</f>
        <v>377912.04</v>
      </c>
      <c r="H20" s="54"/>
    </row>
    <row r="21" spans="3:8" s="15" customFormat="1" ht="12.75">
      <c r="C21" s="62"/>
      <c r="D21" s="62"/>
      <c r="E21" s="62"/>
      <c r="H21" s="54"/>
    </row>
    <row r="22" spans="1:8" s="9" customFormat="1" ht="11.25">
      <c r="A22" s="12"/>
      <c r="B22" s="12"/>
      <c r="C22" s="14"/>
      <c r="H22" s="53"/>
    </row>
    <row r="23" spans="1:8" s="9" customFormat="1" ht="11.25">
      <c r="A23" s="12"/>
      <c r="B23" s="12"/>
      <c r="C23" s="14"/>
      <c r="H23" s="53"/>
    </row>
    <row r="24" spans="1:8" s="9" customFormat="1" ht="11.25">
      <c r="A24" s="12"/>
      <c r="B24" s="12"/>
      <c r="C24" s="14"/>
      <c r="H24" s="53"/>
    </row>
    <row r="25" spans="1:8" s="9" customFormat="1" ht="11.25">
      <c r="A25" s="12"/>
      <c r="B25" s="12"/>
      <c r="C25" s="14"/>
      <c r="H25" s="53"/>
    </row>
    <row r="26" s="9" customFormat="1" ht="11.25">
      <c r="H26" s="53"/>
    </row>
    <row r="27" spans="1:8" s="6" customFormat="1" ht="15.75">
      <c r="A27" s="84" t="s">
        <v>59</v>
      </c>
      <c r="B27" s="84"/>
      <c r="C27" s="84"/>
      <c r="D27" s="84"/>
      <c r="E27" s="84"/>
      <c r="F27" s="84"/>
      <c r="G27" s="84"/>
      <c r="H27" s="68"/>
    </row>
    <row r="28" spans="1:8" s="6" customFormat="1" ht="12" customHeight="1">
      <c r="A28" s="84" t="s">
        <v>53</v>
      </c>
      <c r="B28" s="84"/>
      <c r="C28" s="84"/>
      <c r="D28" s="84"/>
      <c r="E28" s="84"/>
      <c r="F28" s="84"/>
      <c r="G28" s="69"/>
      <c r="H28" s="68"/>
    </row>
    <row r="29" spans="1:8" s="15" customFormat="1" ht="12" customHeight="1">
      <c r="A29" s="5"/>
      <c r="B29" s="5"/>
      <c r="C29" s="5"/>
      <c r="D29" s="5"/>
      <c r="E29" s="5"/>
      <c r="F29" s="5"/>
      <c r="G29" s="16"/>
      <c r="H29" s="54"/>
    </row>
    <row r="30" spans="1:8" s="15" customFormat="1" ht="12" customHeight="1">
      <c r="A30" s="81" t="s">
        <v>46</v>
      </c>
      <c r="B30" s="81" t="s">
        <v>35</v>
      </c>
      <c r="C30" s="81"/>
      <c r="D30" s="81"/>
      <c r="E30" s="82" t="s">
        <v>42</v>
      </c>
      <c r="F30" s="82"/>
      <c r="G30" s="82"/>
      <c r="H30" s="82"/>
    </row>
    <row r="31" spans="1:8" s="8" customFormat="1" ht="12" customHeight="1">
      <c r="A31" s="81"/>
      <c r="B31" s="81"/>
      <c r="C31" s="81"/>
      <c r="D31" s="81"/>
      <c r="E31" s="83" t="s">
        <v>43</v>
      </c>
      <c r="F31" s="83"/>
      <c r="G31" s="27" t="s">
        <v>44</v>
      </c>
      <c r="H31" s="55"/>
    </row>
    <row r="32" spans="1:8" s="15" customFormat="1" ht="33" customHeight="1">
      <c r="A32" s="81"/>
      <c r="B32" s="30" t="s">
        <v>65</v>
      </c>
      <c r="C32" s="26" t="s">
        <v>40</v>
      </c>
      <c r="D32" s="26" t="s">
        <v>29</v>
      </c>
      <c r="E32" s="26" t="s">
        <v>45</v>
      </c>
      <c r="F32" s="26" t="s">
        <v>29</v>
      </c>
      <c r="G32" s="28" t="s">
        <v>45</v>
      </c>
      <c r="H32" s="56" t="s">
        <v>29</v>
      </c>
    </row>
    <row r="33" spans="1:8" s="8" customFormat="1" ht="11.25">
      <c r="A33" s="10" t="s">
        <v>0</v>
      </c>
      <c r="B33" s="8">
        <v>692</v>
      </c>
      <c r="C33" s="10">
        <v>16.87</v>
      </c>
      <c r="D33" s="63">
        <f>B33*C33</f>
        <v>11674.04</v>
      </c>
      <c r="E33" s="19">
        <v>292</v>
      </c>
      <c r="F33" s="10">
        <f>E33*C33</f>
        <v>4926.04</v>
      </c>
      <c r="G33" s="19">
        <f>B33-E33</f>
        <v>400</v>
      </c>
      <c r="H33" s="55">
        <f>G33*16.87</f>
        <v>6748</v>
      </c>
    </row>
    <row r="34" spans="1:8" s="8" customFormat="1" ht="11.25">
      <c r="A34" s="10" t="s">
        <v>1</v>
      </c>
      <c r="B34" s="50">
        <v>804</v>
      </c>
      <c r="C34" s="10">
        <v>16.87</v>
      </c>
      <c r="D34" s="63">
        <f aca="true" t="shared" si="1" ref="D34:D43">B34*C34</f>
        <v>13563.480000000001</v>
      </c>
      <c r="E34" s="19">
        <v>336</v>
      </c>
      <c r="F34" s="10">
        <f aca="true" t="shared" si="2" ref="F34:F42">E34*C34</f>
        <v>5668.320000000001</v>
      </c>
      <c r="G34" s="19">
        <f aca="true" t="shared" si="3" ref="G34:G40">B34-E34</f>
        <v>468</v>
      </c>
      <c r="H34" s="55">
        <f aca="true" t="shared" si="4" ref="H34:H42">G34*16.87</f>
        <v>7895.160000000001</v>
      </c>
    </row>
    <row r="35" spans="1:8" s="8" customFormat="1" ht="11.25">
      <c r="A35" s="10" t="s">
        <v>2</v>
      </c>
      <c r="B35" s="10">
        <v>700</v>
      </c>
      <c r="C35" s="10">
        <v>16.87</v>
      </c>
      <c r="D35" s="63">
        <f t="shared" si="1"/>
        <v>11809</v>
      </c>
      <c r="E35" s="19">
        <v>302</v>
      </c>
      <c r="F35" s="10">
        <f t="shared" si="2"/>
        <v>5094.740000000001</v>
      </c>
      <c r="G35" s="19">
        <f t="shared" si="3"/>
        <v>398</v>
      </c>
      <c r="H35" s="55">
        <f t="shared" si="4"/>
        <v>6714.26</v>
      </c>
    </row>
    <row r="36" spans="1:8" s="8" customFormat="1" ht="11.25">
      <c r="A36" s="10" t="s">
        <v>10</v>
      </c>
      <c r="B36" s="10">
        <v>796</v>
      </c>
      <c r="C36" s="10">
        <v>16.87</v>
      </c>
      <c r="D36" s="63">
        <f t="shared" si="1"/>
        <v>13428.52</v>
      </c>
      <c r="E36" s="19">
        <v>352</v>
      </c>
      <c r="F36" s="10">
        <f t="shared" si="2"/>
        <v>5938.240000000001</v>
      </c>
      <c r="G36" s="19">
        <f t="shared" si="3"/>
        <v>444</v>
      </c>
      <c r="H36" s="55">
        <f t="shared" si="4"/>
        <v>7490.280000000001</v>
      </c>
    </row>
    <row r="37" spans="1:8" s="8" customFormat="1" ht="11.25">
      <c r="A37" s="10" t="s">
        <v>3</v>
      </c>
      <c r="B37" s="10">
        <v>716</v>
      </c>
      <c r="C37" s="10">
        <v>16.87</v>
      </c>
      <c r="D37" s="63">
        <f t="shared" si="1"/>
        <v>12078.92</v>
      </c>
      <c r="E37" s="19">
        <v>296</v>
      </c>
      <c r="F37" s="10">
        <f t="shared" si="2"/>
        <v>4993.52</v>
      </c>
      <c r="G37" s="19">
        <f t="shared" si="3"/>
        <v>420</v>
      </c>
      <c r="H37" s="55">
        <f t="shared" si="4"/>
        <v>7085.400000000001</v>
      </c>
    </row>
    <row r="38" spans="1:8" s="8" customFormat="1" ht="11.25">
      <c r="A38" s="10" t="s">
        <v>4</v>
      </c>
      <c r="B38" s="10">
        <v>731</v>
      </c>
      <c r="C38" s="10">
        <v>16.87</v>
      </c>
      <c r="D38" s="63">
        <f t="shared" si="1"/>
        <v>12331.970000000001</v>
      </c>
      <c r="E38" s="19">
        <v>290</v>
      </c>
      <c r="F38" s="10">
        <f t="shared" si="2"/>
        <v>4892.3</v>
      </c>
      <c r="G38" s="19">
        <f t="shared" si="3"/>
        <v>441</v>
      </c>
      <c r="H38" s="55">
        <f t="shared" si="4"/>
        <v>7439.67</v>
      </c>
    </row>
    <row r="39" spans="1:8" s="8" customFormat="1" ht="11.25">
      <c r="A39" s="10" t="s">
        <v>6</v>
      </c>
      <c r="B39" s="10">
        <v>700</v>
      </c>
      <c r="C39" s="10">
        <v>16.87</v>
      </c>
      <c r="D39" s="63">
        <f t="shared" si="1"/>
        <v>11809</v>
      </c>
      <c r="E39" s="19">
        <v>232</v>
      </c>
      <c r="F39" s="10">
        <f t="shared" si="2"/>
        <v>3913.84</v>
      </c>
      <c r="G39" s="19">
        <f t="shared" si="3"/>
        <v>468</v>
      </c>
      <c r="H39" s="55">
        <f t="shared" si="4"/>
        <v>7895.160000000001</v>
      </c>
    </row>
    <row r="40" spans="1:8" s="8" customFormat="1" ht="11.25">
      <c r="A40" s="10" t="s">
        <v>11</v>
      </c>
      <c r="B40" s="10">
        <v>613</v>
      </c>
      <c r="C40" s="10">
        <v>16.87</v>
      </c>
      <c r="D40" s="63">
        <f t="shared" si="1"/>
        <v>10341.310000000001</v>
      </c>
      <c r="E40" s="19">
        <v>231</v>
      </c>
      <c r="F40" s="10">
        <f t="shared" si="2"/>
        <v>3896.9700000000003</v>
      </c>
      <c r="G40" s="19">
        <f t="shared" si="3"/>
        <v>382</v>
      </c>
      <c r="H40" s="55">
        <f t="shared" si="4"/>
        <v>6444.34</v>
      </c>
    </row>
    <row r="41" spans="1:8" s="8" customFormat="1" ht="11.25">
      <c r="A41" s="10" t="s">
        <v>7</v>
      </c>
      <c r="B41" s="10">
        <v>590</v>
      </c>
      <c r="C41" s="10">
        <v>16.87</v>
      </c>
      <c r="D41" s="63">
        <f t="shared" si="1"/>
        <v>9953.300000000001</v>
      </c>
      <c r="E41" s="19">
        <v>264</v>
      </c>
      <c r="F41" s="10">
        <f t="shared" si="2"/>
        <v>4453.68</v>
      </c>
      <c r="G41" s="19">
        <v>416</v>
      </c>
      <c r="H41" s="55">
        <f t="shared" si="4"/>
        <v>7017.92</v>
      </c>
    </row>
    <row r="42" spans="1:10" s="8" customFormat="1" ht="11.25">
      <c r="A42" s="10" t="s">
        <v>8</v>
      </c>
      <c r="B42" s="10">
        <v>713</v>
      </c>
      <c r="C42" s="10">
        <v>16.87</v>
      </c>
      <c r="D42" s="63">
        <f t="shared" si="1"/>
        <v>12028.310000000001</v>
      </c>
      <c r="E42" s="19">
        <v>304</v>
      </c>
      <c r="F42" s="10">
        <f t="shared" si="2"/>
        <v>5128.4800000000005</v>
      </c>
      <c r="G42" s="19">
        <v>397</v>
      </c>
      <c r="H42" s="55">
        <f t="shared" si="4"/>
        <v>6697.39</v>
      </c>
      <c r="I42" s="9"/>
      <c r="J42" s="9"/>
    </row>
    <row r="43" spans="1:10" s="8" customFormat="1" ht="11.25">
      <c r="A43" s="10" t="s">
        <v>9</v>
      </c>
      <c r="B43" s="10"/>
      <c r="C43" s="10"/>
      <c r="D43" s="63">
        <f t="shared" si="1"/>
        <v>0</v>
      </c>
      <c r="E43" s="19"/>
      <c r="F43" s="10"/>
      <c r="G43" s="19"/>
      <c r="H43" s="55">
        <f>G43*15.2</f>
        <v>0</v>
      </c>
      <c r="J43" s="64"/>
    </row>
    <row r="44" spans="1:8" s="8" customFormat="1" ht="11.25">
      <c r="A44" s="10" t="s">
        <v>28</v>
      </c>
      <c r="B44" s="10">
        <f>SUM(B33:B43)</f>
        <v>7055</v>
      </c>
      <c r="C44" s="10"/>
      <c r="D44" s="63">
        <f>SUM(D33:D43)</f>
        <v>119017.85</v>
      </c>
      <c r="E44" s="19">
        <f>SUM(E33:E43)</f>
        <v>2899</v>
      </c>
      <c r="F44" s="10">
        <f>SUM(F33:F43)</f>
        <v>48906.130000000005</v>
      </c>
      <c r="G44" s="19">
        <f>SUM(G33:G43)</f>
        <v>4234</v>
      </c>
      <c r="H44" s="55">
        <f>SUM(H33:H43)</f>
        <v>71427.58</v>
      </c>
    </row>
    <row r="45" s="9" customFormat="1" ht="11.25">
      <c r="H45" s="53"/>
    </row>
    <row r="46" spans="1:13" s="6" customFormat="1" ht="15.75">
      <c r="A46" s="84" t="s">
        <v>30</v>
      </c>
      <c r="B46" s="84"/>
      <c r="C46" s="84"/>
      <c r="D46" s="84"/>
      <c r="E46" s="84"/>
      <c r="F46" s="84"/>
      <c r="G46" s="84"/>
      <c r="H46" s="65"/>
      <c r="I46" s="44"/>
      <c r="J46" s="44"/>
      <c r="K46" s="44"/>
      <c r="L46" s="44"/>
      <c r="M46" s="44"/>
    </row>
    <row r="47" spans="2:8" s="9" customFormat="1" ht="25.5">
      <c r="B47" s="29" t="s">
        <v>46</v>
      </c>
      <c r="C47" s="66" t="s">
        <v>31</v>
      </c>
      <c r="D47" s="29" t="s">
        <v>40</v>
      </c>
      <c r="E47" s="66" t="s">
        <v>29</v>
      </c>
      <c r="F47" s="14"/>
      <c r="G47" s="14"/>
      <c r="H47" s="53"/>
    </row>
    <row r="48" spans="2:8" s="9" customFormat="1" ht="12.75">
      <c r="B48" s="29" t="s">
        <v>0</v>
      </c>
      <c r="C48" s="29">
        <v>1478</v>
      </c>
      <c r="D48" s="29">
        <v>2.37</v>
      </c>
      <c r="E48" s="29">
        <f>C48*D48</f>
        <v>3502.86</v>
      </c>
      <c r="F48" s="14"/>
      <c r="G48" s="14"/>
      <c r="H48" s="53"/>
    </row>
    <row r="49" spans="2:8" s="9" customFormat="1" ht="12.75">
      <c r="B49" s="29" t="s">
        <v>1</v>
      </c>
      <c r="C49" s="29">
        <v>1487</v>
      </c>
      <c r="D49" s="29">
        <v>2.37</v>
      </c>
      <c r="E49" s="29">
        <f aca="true" t="shared" si="5" ref="E49:E58">C49*D49</f>
        <v>3524.19</v>
      </c>
      <c r="F49" s="14"/>
      <c r="G49" s="14"/>
      <c r="H49" s="53"/>
    </row>
    <row r="50" spans="2:8" s="9" customFormat="1" ht="12.75">
      <c r="B50" s="29" t="s">
        <v>2</v>
      </c>
      <c r="C50" s="29">
        <v>1251</v>
      </c>
      <c r="D50" s="29">
        <v>2.37</v>
      </c>
      <c r="E50" s="29">
        <f t="shared" si="5"/>
        <v>2964.8700000000003</v>
      </c>
      <c r="F50" s="14"/>
      <c r="G50" s="14"/>
      <c r="H50" s="53"/>
    </row>
    <row r="51" spans="2:8" s="9" customFormat="1" ht="12.75">
      <c r="B51" s="29" t="s">
        <v>10</v>
      </c>
      <c r="C51" s="29">
        <v>1309</v>
      </c>
      <c r="D51" s="29">
        <v>2.37</v>
      </c>
      <c r="E51" s="29">
        <f t="shared" si="5"/>
        <v>3102.33</v>
      </c>
      <c r="F51" s="14"/>
      <c r="G51" s="14"/>
      <c r="H51" s="53"/>
    </row>
    <row r="52" spans="2:8" s="9" customFormat="1" ht="12.75">
      <c r="B52" s="29" t="s">
        <v>3</v>
      </c>
      <c r="C52" s="29">
        <v>946</v>
      </c>
      <c r="D52" s="29">
        <v>2.37</v>
      </c>
      <c r="E52" s="29">
        <f t="shared" si="5"/>
        <v>2242.02</v>
      </c>
      <c r="F52" s="14"/>
      <c r="G52" s="14"/>
      <c r="H52" s="53"/>
    </row>
    <row r="53" spans="2:8" s="9" customFormat="1" ht="12.75">
      <c r="B53" s="29" t="s">
        <v>4</v>
      </c>
      <c r="C53" s="29">
        <v>970</v>
      </c>
      <c r="D53" s="29">
        <v>2.37</v>
      </c>
      <c r="E53" s="29">
        <f t="shared" si="5"/>
        <v>2298.9</v>
      </c>
      <c r="F53" s="14"/>
      <c r="G53" s="14"/>
      <c r="H53" s="53"/>
    </row>
    <row r="54" spans="2:8" s="9" customFormat="1" ht="12.75">
      <c r="B54" s="29" t="s">
        <v>5</v>
      </c>
      <c r="C54" s="29">
        <v>1033</v>
      </c>
      <c r="D54" s="29">
        <v>2.52</v>
      </c>
      <c r="E54" s="29">
        <f t="shared" si="5"/>
        <v>2603.16</v>
      </c>
      <c r="F54" s="14"/>
      <c r="G54" s="14"/>
      <c r="H54" s="53"/>
    </row>
    <row r="55" spans="2:8" s="9" customFormat="1" ht="12.75">
      <c r="B55" s="29" t="s">
        <v>6</v>
      </c>
      <c r="C55" s="29">
        <v>851</v>
      </c>
      <c r="D55" s="29">
        <v>2.52</v>
      </c>
      <c r="E55" s="29">
        <f t="shared" si="5"/>
        <v>2144.52</v>
      </c>
      <c r="F55" s="14"/>
      <c r="G55" s="14"/>
      <c r="H55" s="53"/>
    </row>
    <row r="56" spans="2:8" s="9" customFormat="1" ht="12.75">
      <c r="B56" s="29" t="s">
        <v>11</v>
      </c>
      <c r="C56" s="29">
        <v>984</v>
      </c>
      <c r="D56" s="29">
        <v>2.52</v>
      </c>
      <c r="E56" s="29">
        <f t="shared" si="5"/>
        <v>2479.68</v>
      </c>
      <c r="F56" s="14"/>
      <c r="G56" s="14"/>
      <c r="H56" s="53"/>
    </row>
    <row r="57" spans="2:8" s="9" customFormat="1" ht="12.75">
      <c r="B57" s="29" t="s">
        <v>7</v>
      </c>
      <c r="C57" s="29">
        <v>915</v>
      </c>
      <c r="D57" s="29">
        <v>2.52</v>
      </c>
      <c r="E57" s="29">
        <f t="shared" si="5"/>
        <v>2305.8</v>
      </c>
      <c r="F57" s="14"/>
      <c r="G57" s="14"/>
      <c r="H57" s="53"/>
    </row>
    <row r="58" spans="2:8" s="9" customFormat="1" ht="12.75">
      <c r="B58" s="29" t="s">
        <v>8</v>
      </c>
      <c r="C58" s="29">
        <v>1797</v>
      </c>
      <c r="D58" s="29">
        <v>2.52</v>
      </c>
      <c r="E58" s="29">
        <f t="shared" si="5"/>
        <v>4528.44</v>
      </c>
      <c r="F58" s="14"/>
      <c r="G58" s="14"/>
      <c r="H58" s="53"/>
    </row>
    <row r="59" spans="2:8" s="9" customFormat="1" ht="12.75">
      <c r="B59" s="29" t="s">
        <v>9</v>
      </c>
      <c r="C59" s="29"/>
      <c r="D59" s="29">
        <f>C59*2.37</f>
        <v>0</v>
      </c>
      <c r="E59" s="29"/>
      <c r="F59" s="14"/>
      <c r="G59" s="14"/>
      <c r="H59" s="53"/>
    </row>
    <row r="60" spans="2:13" s="31" customFormat="1" ht="21.75" customHeight="1">
      <c r="B60" s="29" t="s">
        <v>32</v>
      </c>
      <c r="C60" s="29">
        <f>SUM(C48:C59)</f>
        <v>13021</v>
      </c>
      <c r="D60" s="29">
        <f>SUM(D48:D59)</f>
        <v>26.82</v>
      </c>
      <c r="E60" s="29">
        <f>SUM(E48:E59)</f>
        <v>31696.77</v>
      </c>
      <c r="F60" s="14"/>
      <c r="G60" s="14"/>
      <c r="H60" s="53"/>
      <c r="I60" s="9"/>
      <c r="J60" s="9"/>
      <c r="K60" s="9"/>
      <c r="L60" s="9"/>
      <c r="M60" s="9"/>
    </row>
    <row r="61" s="9" customFormat="1" ht="11.25">
      <c r="H61" s="53"/>
    </row>
    <row r="62" spans="1:13" s="7" customFormat="1" ht="39" customHeight="1">
      <c r="A62" s="85" t="s">
        <v>60</v>
      </c>
      <c r="B62" s="85"/>
      <c r="C62" s="85"/>
      <c r="D62" s="85"/>
      <c r="E62" s="85"/>
      <c r="F62" s="85"/>
      <c r="G62" s="85"/>
      <c r="H62" s="67"/>
      <c r="I62" s="32"/>
      <c r="J62" s="32"/>
      <c r="K62" s="32"/>
      <c r="L62" s="32"/>
      <c r="M62" s="32"/>
    </row>
    <row r="63" s="9" customFormat="1" ht="11.25">
      <c r="H63" s="53"/>
    </row>
    <row r="64" spans="2:8" s="9" customFormat="1" ht="12.75">
      <c r="B64" s="29" t="s">
        <v>46</v>
      </c>
      <c r="C64" s="29" t="s">
        <v>25</v>
      </c>
      <c r="D64" s="29" t="s">
        <v>26</v>
      </c>
      <c r="E64" s="29" t="s">
        <v>12</v>
      </c>
      <c r="H64" s="53"/>
    </row>
    <row r="65" spans="2:8" s="9" customFormat="1" ht="12.75">
      <c r="B65" s="29" t="s">
        <v>14</v>
      </c>
      <c r="C65" s="26">
        <v>17832.44</v>
      </c>
      <c r="D65" s="29">
        <v>54689.86</v>
      </c>
      <c r="E65" s="29">
        <f>SUM(C65:D65)</f>
        <v>72522.3</v>
      </c>
      <c r="H65" s="53"/>
    </row>
    <row r="66" spans="2:8" s="9" customFormat="1" ht="12.75">
      <c r="B66" s="29" t="s">
        <v>15</v>
      </c>
      <c r="C66" s="26">
        <v>20519.52</v>
      </c>
      <c r="D66" s="29">
        <v>61545.19</v>
      </c>
      <c r="E66" s="29">
        <f aca="true" t="shared" si="6" ref="E66:E77">SUM(C66:D66)</f>
        <v>82064.71</v>
      </c>
      <c r="H66" s="53"/>
    </row>
    <row r="67" spans="2:8" s="9" customFormat="1" ht="12.75">
      <c r="B67" s="29" t="s">
        <v>16</v>
      </c>
      <c r="C67" s="26">
        <v>18443.14</v>
      </c>
      <c r="D67" s="29">
        <v>43754.67</v>
      </c>
      <c r="E67" s="29">
        <f t="shared" si="6"/>
        <v>62197.81</v>
      </c>
      <c r="H67" s="53"/>
    </row>
    <row r="68" spans="2:8" s="9" customFormat="1" ht="12.75">
      <c r="B68" s="29" t="s">
        <v>17</v>
      </c>
      <c r="C68" s="26">
        <v>21496.64</v>
      </c>
      <c r="D68" s="29">
        <v>31471.93</v>
      </c>
      <c r="E68" s="29">
        <f t="shared" si="6"/>
        <v>52968.57</v>
      </c>
      <c r="H68" s="53"/>
    </row>
    <row r="69" spans="2:8" s="9" customFormat="1" ht="12.75">
      <c r="B69" s="29" t="s">
        <v>18</v>
      </c>
      <c r="C69" s="26">
        <v>18224.34</v>
      </c>
      <c r="D69" s="29"/>
      <c r="E69" s="29">
        <f t="shared" si="6"/>
        <v>18224.34</v>
      </c>
      <c r="H69" s="53"/>
    </row>
    <row r="70" spans="2:8" s="9" customFormat="1" ht="12.75">
      <c r="B70" s="29" t="s">
        <v>19</v>
      </c>
      <c r="C70" s="26">
        <v>17075</v>
      </c>
      <c r="D70" s="29"/>
      <c r="E70" s="29">
        <f t="shared" si="6"/>
        <v>17075</v>
      </c>
      <c r="H70" s="53"/>
    </row>
    <row r="71" spans="2:8" s="9" customFormat="1" ht="12.75">
      <c r="B71" s="29" t="s">
        <v>20</v>
      </c>
      <c r="C71" s="26">
        <v>14726.46</v>
      </c>
      <c r="D71" s="29"/>
      <c r="E71" s="29">
        <f t="shared" si="6"/>
        <v>14726.46</v>
      </c>
      <c r="H71" s="53"/>
    </row>
    <row r="72" spans="2:8" s="9" customFormat="1" ht="12.75">
      <c r="B72" s="29" t="s">
        <v>13</v>
      </c>
      <c r="C72" s="26">
        <v>14187.25</v>
      </c>
      <c r="D72" s="29"/>
      <c r="E72" s="29">
        <f t="shared" si="6"/>
        <v>14187.25</v>
      </c>
      <c r="H72" s="53"/>
    </row>
    <row r="73" spans="2:8" s="9" customFormat="1" ht="12.75">
      <c r="B73" s="29" t="s">
        <v>21</v>
      </c>
      <c r="C73" s="26">
        <v>15612.07</v>
      </c>
      <c r="D73" s="29"/>
      <c r="E73" s="29">
        <f t="shared" si="6"/>
        <v>15612.07</v>
      </c>
      <c r="H73" s="53"/>
    </row>
    <row r="74" spans="2:8" s="9" customFormat="1" ht="12.75">
      <c r="B74" s="29" t="s">
        <v>22</v>
      </c>
      <c r="C74" s="26">
        <v>16230.72</v>
      </c>
      <c r="D74" s="29">
        <v>25679.66</v>
      </c>
      <c r="E74" s="29">
        <f t="shared" si="6"/>
        <v>41910.38</v>
      </c>
      <c r="H74" s="53"/>
    </row>
    <row r="75" spans="2:8" s="9" customFormat="1" ht="12.75">
      <c r="B75" s="29" t="s">
        <v>23</v>
      </c>
      <c r="C75" s="26">
        <v>18689.92</v>
      </c>
      <c r="D75" s="29">
        <v>52604.24</v>
      </c>
      <c r="E75" s="29">
        <f t="shared" si="6"/>
        <v>71294.16</v>
      </c>
      <c r="H75" s="53"/>
    </row>
    <row r="76" spans="2:8" s="9" customFormat="1" ht="12.75">
      <c r="B76" s="29" t="s">
        <v>24</v>
      </c>
      <c r="C76" s="26"/>
      <c r="D76" s="29"/>
      <c r="E76" s="29">
        <f t="shared" si="6"/>
        <v>0</v>
      </c>
      <c r="H76" s="53"/>
    </row>
    <row r="77" spans="2:8" s="9" customFormat="1" ht="12.75">
      <c r="B77" s="29" t="s">
        <v>28</v>
      </c>
      <c r="C77" s="26">
        <f>SUM(C65:C76)</f>
        <v>193037.5</v>
      </c>
      <c r="D77" s="29">
        <f>SUM(D65:D76)</f>
        <v>269745.55</v>
      </c>
      <c r="E77" s="29">
        <f t="shared" si="6"/>
        <v>462783.05</v>
      </c>
      <c r="H77" s="53"/>
    </row>
    <row r="78" spans="2:8" s="9" customFormat="1" ht="12.75">
      <c r="B78" s="15"/>
      <c r="C78" s="62"/>
      <c r="D78" s="62"/>
      <c r="E78" s="62"/>
      <c r="H78" s="53"/>
    </row>
    <row r="79" spans="1:8" s="9" customFormat="1" ht="11.25">
      <c r="A79" s="8"/>
      <c r="B79" s="12"/>
      <c r="C79" s="12"/>
      <c r="D79" s="12"/>
      <c r="H79" s="53"/>
    </row>
    <row r="80" spans="1:13" s="15" customFormat="1" ht="12.75">
      <c r="A80" s="8"/>
      <c r="B80" s="12"/>
      <c r="C80" s="12"/>
      <c r="D80" s="12"/>
      <c r="E80" s="9"/>
      <c r="F80" s="9"/>
      <c r="G80" s="9"/>
      <c r="H80" s="53"/>
      <c r="I80" s="9"/>
      <c r="J80" s="9"/>
      <c r="K80" s="9"/>
      <c r="L80" s="9"/>
      <c r="M80" s="9"/>
    </row>
    <row r="81" spans="1:13" ht="11.25">
      <c r="A81" s="9"/>
      <c r="B81" s="9"/>
      <c r="C81" s="9"/>
      <c r="D81" s="9"/>
      <c r="E81" s="9"/>
      <c r="F81" s="9"/>
      <c r="G81" s="9"/>
      <c r="H81" s="53"/>
      <c r="I81" s="9"/>
      <c r="J81" s="9"/>
      <c r="K81" s="9"/>
      <c r="L81" s="9"/>
      <c r="M81" s="9"/>
    </row>
    <row r="82" spans="1:13" ht="12.75">
      <c r="A82" s="93" t="s">
        <v>36</v>
      </c>
      <c r="B82" s="93"/>
      <c r="C82" s="93"/>
      <c r="D82" s="93"/>
      <c r="E82" s="93"/>
      <c r="F82" s="93"/>
      <c r="G82" s="93"/>
      <c r="H82" s="54"/>
      <c r="I82" s="15"/>
      <c r="J82" s="15"/>
      <c r="K82" s="15"/>
      <c r="L82" s="15"/>
      <c r="M82" s="15"/>
    </row>
  </sheetData>
  <mergeCells count="9">
    <mergeCell ref="A62:G62"/>
    <mergeCell ref="A82:G82"/>
    <mergeCell ref="A27:G27"/>
    <mergeCell ref="A28:F28"/>
    <mergeCell ref="A30:A32"/>
    <mergeCell ref="B30:D31"/>
    <mergeCell ref="E30:H30"/>
    <mergeCell ref="E31:F31"/>
    <mergeCell ref="A46:G46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2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workbookViewId="0" topLeftCell="A1">
      <selection activeCell="G75" sqref="G75"/>
    </sheetView>
  </sheetViews>
  <sheetFormatPr defaultColWidth="9.00390625" defaultRowHeight="12.75"/>
  <cols>
    <col min="1" max="2" width="9.125" style="3" customWidth="1"/>
    <col min="3" max="3" width="9.625" style="3" customWidth="1"/>
    <col min="4" max="4" width="17.25390625" style="3" customWidth="1"/>
    <col min="5" max="5" width="12.75390625" style="3" customWidth="1"/>
    <col min="6" max="6" width="14.875" style="3" customWidth="1"/>
    <col min="7" max="7" width="9.875" style="3" customWidth="1"/>
    <col min="8" max="8" width="10.875" style="3" customWidth="1"/>
    <col min="9" max="16384" width="9.125" style="3" customWidth="1"/>
  </cols>
  <sheetData>
    <row r="1" spans="1:8" s="60" customFormat="1" ht="18">
      <c r="A1" s="59" t="s">
        <v>37</v>
      </c>
      <c r="B1" s="59"/>
      <c r="C1" s="59"/>
      <c r="D1" s="59"/>
      <c r="H1" s="61"/>
    </row>
    <row r="2" spans="1:8" s="60" customFormat="1" ht="18">
      <c r="A2" s="59" t="s">
        <v>70</v>
      </c>
      <c r="B2" s="59"/>
      <c r="C2" s="59"/>
      <c r="D2" s="59"/>
      <c r="H2" s="61"/>
    </row>
    <row r="3" spans="1:8" s="9" customFormat="1" ht="15.75">
      <c r="A3" s="6" t="s">
        <v>48</v>
      </c>
      <c r="B3" s="6"/>
      <c r="C3" s="6"/>
      <c r="D3" s="6"/>
      <c r="E3" s="7"/>
      <c r="F3" s="7"/>
      <c r="H3" s="53"/>
    </row>
    <row r="4" spans="1:8" s="9" customFormat="1" ht="15.75">
      <c r="A4" s="6" t="s">
        <v>38</v>
      </c>
      <c r="B4" s="6"/>
      <c r="C4" s="6"/>
      <c r="D4" s="6"/>
      <c r="E4" s="7"/>
      <c r="F4" s="7"/>
      <c r="H4" s="53"/>
    </row>
    <row r="5" spans="1:8" s="9" customFormat="1" ht="15.75">
      <c r="A5" s="6"/>
      <c r="B5" s="6" t="s">
        <v>39</v>
      </c>
      <c r="C5" s="6"/>
      <c r="D5" s="6"/>
      <c r="E5" s="7"/>
      <c r="F5" s="7"/>
      <c r="H5" s="53"/>
    </row>
    <row r="6" spans="3:8" s="15" customFormat="1" ht="12.75">
      <c r="C6" s="29" t="s">
        <v>46</v>
      </c>
      <c r="D6" s="29" t="s">
        <v>54</v>
      </c>
      <c r="E6" s="29" t="s">
        <v>40</v>
      </c>
      <c r="F6" s="29" t="s">
        <v>64</v>
      </c>
      <c r="H6" s="54"/>
    </row>
    <row r="7" spans="3:8" s="15" customFormat="1" ht="12.75">
      <c r="C7" s="29" t="s">
        <v>14</v>
      </c>
      <c r="D7" s="8">
        <v>29456</v>
      </c>
      <c r="E7" s="29">
        <v>3.4</v>
      </c>
      <c r="F7" s="29">
        <f>E7*D7</f>
        <v>100150.4</v>
      </c>
      <c r="H7" s="54"/>
    </row>
    <row r="8" spans="3:8" s="15" customFormat="1" ht="12.75">
      <c r="C8" s="29" t="s">
        <v>15</v>
      </c>
      <c r="D8" s="50">
        <v>38380</v>
      </c>
      <c r="E8" s="29">
        <v>3.4</v>
      </c>
      <c r="F8" s="29">
        <f aca="true" t="shared" si="0" ref="F8:F17">E8*D8</f>
        <v>130492</v>
      </c>
      <c r="H8" s="54"/>
    </row>
    <row r="9" spans="3:8" s="15" customFormat="1" ht="12.75">
      <c r="C9" s="29" t="s">
        <v>16</v>
      </c>
      <c r="D9" s="10">
        <v>32213</v>
      </c>
      <c r="E9" s="29">
        <v>3.4</v>
      </c>
      <c r="F9" s="29">
        <f t="shared" si="0"/>
        <v>109524.2</v>
      </c>
      <c r="H9" s="54"/>
    </row>
    <row r="10" spans="3:8" s="15" customFormat="1" ht="12.75">
      <c r="C10" s="29" t="s">
        <v>17</v>
      </c>
      <c r="D10" s="10">
        <v>18626</v>
      </c>
      <c r="E10" s="29">
        <v>3.4</v>
      </c>
      <c r="F10" s="29">
        <f t="shared" si="0"/>
        <v>63328.4</v>
      </c>
      <c r="H10" s="54"/>
    </row>
    <row r="11" spans="3:8" s="15" customFormat="1" ht="12.75">
      <c r="C11" s="29" t="s">
        <v>18</v>
      </c>
      <c r="D11" s="10">
        <v>6824</v>
      </c>
      <c r="E11" s="29">
        <v>3.4</v>
      </c>
      <c r="F11" s="29">
        <f t="shared" si="0"/>
        <v>23201.6</v>
      </c>
      <c r="H11" s="54"/>
    </row>
    <row r="12" spans="3:8" s="15" customFormat="1" ht="12.75">
      <c r="C12" s="29" t="s">
        <v>19</v>
      </c>
      <c r="D12" s="10">
        <v>5979</v>
      </c>
      <c r="E12" s="29">
        <v>3.4</v>
      </c>
      <c r="F12" s="29">
        <f t="shared" si="0"/>
        <v>20328.6</v>
      </c>
      <c r="H12" s="54"/>
    </row>
    <row r="13" spans="3:8" s="15" customFormat="1" ht="12.75">
      <c r="C13" s="29" t="s">
        <v>20</v>
      </c>
      <c r="D13" s="10">
        <v>4866</v>
      </c>
      <c r="E13" s="29">
        <v>3.91</v>
      </c>
      <c r="F13" s="29">
        <f t="shared" si="0"/>
        <v>19026.06</v>
      </c>
      <c r="H13" s="54"/>
    </row>
    <row r="14" spans="3:8" s="15" customFormat="1" ht="12.75">
      <c r="C14" s="29" t="s">
        <v>13</v>
      </c>
      <c r="D14" s="10">
        <v>4777</v>
      </c>
      <c r="E14" s="29">
        <v>3.91</v>
      </c>
      <c r="F14" s="29">
        <f t="shared" si="0"/>
        <v>18678.07</v>
      </c>
      <c r="H14" s="54"/>
    </row>
    <row r="15" spans="3:8" s="15" customFormat="1" ht="12.75">
      <c r="C15" s="29" t="s">
        <v>21</v>
      </c>
      <c r="D15" s="10">
        <v>5194</v>
      </c>
      <c r="E15" s="29">
        <v>3.91</v>
      </c>
      <c r="F15" s="29">
        <f t="shared" si="0"/>
        <v>20308.54</v>
      </c>
      <c r="H15" s="54"/>
    </row>
    <row r="16" spans="3:8" s="15" customFormat="1" ht="12.75">
      <c r="C16" s="29" t="s">
        <v>22</v>
      </c>
      <c r="D16" s="10">
        <v>12782</v>
      </c>
      <c r="E16" s="29">
        <v>3.91</v>
      </c>
      <c r="F16" s="29">
        <f t="shared" si="0"/>
        <v>49977.62</v>
      </c>
      <c r="H16" s="54"/>
    </row>
    <row r="17" spans="3:8" s="15" customFormat="1" ht="12.75">
      <c r="C17" s="29" t="s">
        <v>23</v>
      </c>
      <c r="D17" s="10">
        <v>24115</v>
      </c>
      <c r="E17" s="29">
        <v>3.91</v>
      </c>
      <c r="F17" s="29">
        <f t="shared" si="0"/>
        <v>94289.65000000001</v>
      </c>
      <c r="H17" s="54"/>
    </row>
    <row r="18" spans="3:8" s="15" customFormat="1" ht="12.75">
      <c r="C18" s="29" t="s">
        <v>24</v>
      </c>
      <c r="D18" s="10"/>
      <c r="E18" s="29"/>
      <c r="F18" s="29"/>
      <c r="H18" s="54"/>
    </row>
    <row r="19" spans="3:8" s="15" customFormat="1" ht="12.75">
      <c r="C19" s="29" t="s">
        <v>28</v>
      </c>
      <c r="D19" s="10">
        <f>SUM(D7:D18)</f>
        <v>183212</v>
      </c>
      <c r="E19" s="29"/>
      <c r="F19" s="29">
        <f>SUM(F7:F18)</f>
        <v>649305.14</v>
      </c>
      <c r="H19" s="54"/>
    </row>
    <row r="20" spans="3:8" s="15" customFormat="1" ht="12.75">
      <c r="C20" s="62"/>
      <c r="D20" s="62"/>
      <c r="E20" s="62"/>
      <c r="H20" s="54"/>
    </row>
    <row r="21" spans="1:8" s="9" customFormat="1" ht="11.25">
      <c r="A21" s="12"/>
      <c r="B21" s="12"/>
      <c r="C21" s="14"/>
      <c r="H21" s="53"/>
    </row>
    <row r="22" spans="1:8" s="9" customFormat="1" ht="11.25">
      <c r="A22" s="12"/>
      <c r="B22" s="12"/>
      <c r="C22" s="14"/>
      <c r="H22" s="53"/>
    </row>
    <row r="23" spans="1:8" s="9" customFormat="1" ht="11.25">
      <c r="A23" s="12"/>
      <c r="B23" s="12"/>
      <c r="C23" s="14"/>
      <c r="H23" s="53"/>
    </row>
    <row r="24" spans="1:8" s="9" customFormat="1" ht="11.25">
      <c r="A24" s="12"/>
      <c r="B24" s="12"/>
      <c r="C24" s="14"/>
      <c r="H24" s="53"/>
    </row>
    <row r="25" s="9" customFormat="1" ht="11.25">
      <c r="H25" s="53"/>
    </row>
    <row r="26" spans="1:8" s="6" customFormat="1" ht="15.75">
      <c r="A26" s="69" t="s">
        <v>74</v>
      </c>
      <c r="B26" s="69"/>
      <c r="C26" s="69"/>
      <c r="D26" s="69"/>
      <c r="E26" s="69"/>
      <c r="F26" s="69"/>
      <c r="G26" s="69"/>
      <c r="H26" s="68"/>
    </row>
    <row r="27" spans="1:8" s="6" customFormat="1" ht="12" customHeight="1">
      <c r="A27" s="84" t="s">
        <v>53</v>
      </c>
      <c r="B27" s="84"/>
      <c r="C27" s="84"/>
      <c r="D27" s="84"/>
      <c r="E27" s="84"/>
      <c r="F27" s="84"/>
      <c r="G27" s="69"/>
      <c r="H27" s="68"/>
    </row>
    <row r="28" spans="1:8" s="15" customFormat="1" ht="12" customHeight="1">
      <c r="A28" s="5"/>
      <c r="B28" s="5"/>
      <c r="C28" s="5"/>
      <c r="D28" s="5"/>
      <c r="E28" s="5"/>
      <c r="F28" s="5"/>
      <c r="G28" s="16"/>
      <c r="H28" s="54"/>
    </row>
    <row r="29" spans="1:8" s="15" customFormat="1" ht="12" customHeight="1">
      <c r="A29" s="81" t="s">
        <v>46</v>
      </c>
      <c r="B29" s="81" t="s">
        <v>35</v>
      </c>
      <c r="C29" s="81"/>
      <c r="D29" s="81"/>
      <c r="E29" s="82" t="s">
        <v>42</v>
      </c>
      <c r="F29" s="82"/>
      <c r="G29" s="82"/>
      <c r="H29" s="82"/>
    </row>
    <row r="30" spans="1:8" s="8" customFormat="1" ht="12" customHeight="1">
      <c r="A30" s="81"/>
      <c r="B30" s="81"/>
      <c r="C30" s="81"/>
      <c r="D30" s="81"/>
      <c r="E30" s="83" t="s">
        <v>43</v>
      </c>
      <c r="F30" s="83"/>
      <c r="G30" s="27" t="s">
        <v>44</v>
      </c>
      <c r="H30" s="55"/>
    </row>
    <row r="31" spans="1:8" s="15" customFormat="1" ht="33" customHeight="1">
      <c r="A31" s="81"/>
      <c r="B31" s="30" t="s">
        <v>65</v>
      </c>
      <c r="C31" s="26" t="s">
        <v>40</v>
      </c>
      <c r="D31" s="26" t="s">
        <v>29</v>
      </c>
      <c r="E31" s="26" t="s">
        <v>45</v>
      </c>
      <c r="F31" s="26" t="s">
        <v>29</v>
      </c>
      <c r="G31" s="28" t="s">
        <v>45</v>
      </c>
      <c r="H31" s="56" t="s">
        <v>29</v>
      </c>
    </row>
    <row r="32" spans="1:8" s="8" customFormat="1" ht="11.25">
      <c r="A32" s="10" t="s">
        <v>0</v>
      </c>
      <c r="B32" s="8">
        <v>1514</v>
      </c>
      <c r="C32" s="10">
        <v>16.87</v>
      </c>
      <c r="D32" s="63">
        <f>B32*C32</f>
        <v>25541.18</v>
      </c>
      <c r="E32" s="19">
        <v>594</v>
      </c>
      <c r="F32" s="10">
        <f aca="true" t="shared" si="1" ref="F32:F42">E32*C32</f>
        <v>10020.78</v>
      </c>
      <c r="G32" s="19">
        <f>B32-E32</f>
        <v>920</v>
      </c>
      <c r="H32" s="55">
        <f>G32*16.87</f>
        <v>15520.400000000001</v>
      </c>
    </row>
    <row r="33" spans="1:8" s="8" customFormat="1" ht="11.25">
      <c r="A33" s="10" t="s">
        <v>1</v>
      </c>
      <c r="B33" s="50">
        <v>1664</v>
      </c>
      <c r="C33" s="10">
        <v>16.87</v>
      </c>
      <c r="D33" s="63">
        <f aca="true" t="shared" si="2" ref="D33:D43">B33*C33</f>
        <v>28071.68</v>
      </c>
      <c r="E33" s="19">
        <v>656</v>
      </c>
      <c r="F33" s="10">
        <f t="shared" si="1"/>
        <v>11066.720000000001</v>
      </c>
      <c r="G33" s="19">
        <f aca="true" t="shared" si="3" ref="G33:G42">B33-E33</f>
        <v>1008</v>
      </c>
      <c r="H33" s="55">
        <f aca="true" t="shared" si="4" ref="H33:H42">G33*16.87</f>
        <v>17004.960000000003</v>
      </c>
    </row>
    <row r="34" spans="1:8" s="8" customFormat="1" ht="11.25">
      <c r="A34" s="10" t="s">
        <v>2</v>
      </c>
      <c r="B34" s="10">
        <v>1431</v>
      </c>
      <c r="C34" s="10">
        <v>16.87</v>
      </c>
      <c r="D34" s="63">
        <f t="shared" si="2"/>
        <v>24140.97</v>
      </c>
      <c r="E34" s="19">
        <v>704</v>
      </c>
      <c r="F34" s="10">
        <f t="shared" si="1"/>
        <v>11876.480000000001</v>
      </c>
      <c r="G34" s="19">
        <f t="shared" si="3"/>
        <v>727</v>
      </c>
      <c r="H34" s="55">
        <f t="shared" si="4"/>
        <v>12264.490000000002</v>
      </c>
    </row>
    <row r="35" spans="1:8" s="8" customFormat="1" ht="11.25">
      <c r="A35" s="10" t="s">
        <v>10</v>
      </c>
      <c r="B35" s="10">
        <v>1555</v>
      </c>
      <c r="C35" s="10">
        <v>16.87</v>
      </c>
      <c r="D35" s="63">
        <f t="shared" si="2"/>
        <v>26232.850000000002</v>
      </c>
      <c r="E35" s="19">
        <v>615</v>
      </c>
      <c r="F35" s="10">
        <f t="shared" si="1"/>
        <v>10375.050000000001</v>
      </c>
      <c r="G35" s="19">
        <f t="shared" si="3"/>
        <v>940</v>
      </c>
      <c r="H35" s="55">
        <f t="shared" si="4"/>
        <v>15857.800000000001</v>
      </c>
    </row>
    <row r="36" spans="1:8" s="8" customFormat="1" ht="11.25">
      <c r="A36" s="10" t="s">
        <v>3</v>
      </c>
      <c r="B36" s="10">
        <v>1599</v>
      </c>
      <c r="C36" s="10">
        <v>16.87</v>
      </c>
      <c r="D36" s="63">
        <f t="shared" si="2"/>
        <v>26975.13</v>
      </c>
      <c r="E36" s="19">
        <v>557</v>
      </c>
      <c r="F36" s="10">
        <f t="shared" si="1"/>
        <v>9396.59</v>
      </c>
      <c r="G36" s="19">
        <f t="shared" si="3"/>
        <v>1042</v>
      </c>
      <c r="H36" s="55">
        <f t="shared" si="4"/>
        <v>17578.54</v>
      </c>
    </row>
    <row r="37" spans="1:8" s="8" customFormat="1" ht="11.25">
      <c r="A37" s="10" t="s">
        <v>4</v>
      </c>
      <c r="B37" s="4">
        <v>1444</v>
      </c>
      <c r="C37" s="10">
        <v>16.87</v>
      </c>
      <c r="D37" s="63">
        <f t="shared" si="2"/>
        <v>24360.280000000002</v>
      </c>
      <c r="E37" s="19">
        <v>523</v>
      </c>
      <c r="F37" s="10">
        <f t="shared" si="1"/>
        <v>8823.01</v>
      </c>
      <c r="G37" s="19">
        <f t="shared" si="3"/>
        <v>921</v>
      </c>
      <c r="H37" s="55">
        <f t="shared" si="4"/>
        <v>15537.27</v>
      </c>
    </row>
    <row r="38" spans="1:10" s="8" customFormat="1" ht="11.25">
      <c r="A38" s="10" t="s">
        <v>5</v>
      </c>
      <c r="B38" s="10">
        <v>1515</v>
      </c>
      <c r="C38" s="10">
        <v>16.87</v>
      </c>
      <c r="D38" s="63">
        <f t="shared" si="2"/>
        <v>25558.050000000003</v>
      </c>
      <c r="E38" s="19">
        <v>322</v>
      </c>
      <c r="F38" s="10">
        <f t="shared" si="1"/>
        <v>5432.14</v>
      </c>
      <c r="G38" s="19">
        <f t="shared" si="3"/>
        <v>1193</v>
      </c>
      <c r="H38" s="55">
        <f t="shared" si="4"/>
        <v>20125.91</v>
      </c>
      <c r="I38" s="9"/>
      <c r="J38" s="9"/>
    </row>
    <row r="39" spans="1:8" s="8" customFormat="1" ht="11.25">
      <c r="A39" s="10" t="s">
        <v>6</v>
      </c>
      <c r="B39" s="10">
        <v>1314</v>
      </c>
      <c r="C39" s="10">
        <v>16.87</v>
      </c>
      <c r="D39" s="63">
        <f t="shared" si="2"/>
        <v>22167.18</v>
      </c>
      <c r="E39" s="19">
        <v>391</v>
      </c>
      <c r="F39" s="10">
        <f t="shared" si="1"/>
        <v>6596.17</v>
      </c>
      <c r="G39" s="19">
        <f t="shared" si="3"/>
        <v>923</v>
      </c>
      <c r="H39" s="55">
        <f t="shared" si="4"/>
        <v>15571.01</v>
      </c>
    </row>
    <row r="40" spans="1:8" s="8" customFormat="1" ht="11.25">
      <c r="A40" s="10" t="s">
        <v>11</v>
      </c>
      <c r="B40" s="10">
        <v>1439</v>
      </c>
      <c r="C40" s="10">
        <v>16.87</v>
      </c>
      <c r="D40" s="63">
        <f t="shared" si="2"/>
        <v>24275.93</v>
      </c>
      <c r="E40" s="19">
        <v>421</v>
      </c>
      <c r="F40" s="10">
        <f t="shared" si="1"/>
        <v>7102.27</v>
      </c>
      <c r="G40" s="19">
        <f t="shared" si="3"/>
        <v>1018</v>
      </c>
      <c r="H40" s="55">
        <f t="shared" si="4"/>
        <v>17173.66</v>
      </c>
    </row>
    <row r="41" spans="1:8" s="8" customFormat="1" ht="11.25">
      <c r="A41" s="10" t="s">
        <v>7</v>
      </c>
      <c r="B41" s="10">
        <v>1227</v>
      </c>
      <c r="C41" s="10">
        <v>16.87</v>
      </c>
      <c r="D41" s="63">
        <f t="shared" si="2"/>
        <v>20699.49</v>
      </c>
      <c r="E41" s="19">
        <v>558</v>
      </c>
      <c r="F41" s="10">
        <f t="shared" si="1"/>
        <v>9413.460000000001</v>
      </c>
      <c r="G41" s="19">
        <f t="shared" si="3"/>
        <v>669</v>
      </c>
      <c r="H41" s="55">
        <f t="shared" si="4"/>
        <v>11286.03</v>
      </c>
    </row>
    <row r="42" spans="1:10" s="8" customFormat="1" ht="11.25">
      <c r="A42" s="10" t="s">
        <v>8</v>
      </c>
      <c r="B42" s="10">
        <v>1119</v>
      </c>
      <c r="C42" s="10">
        <v>16.87</v>
      </c>
      <c r="D42" s="63">
        <f t="shared" si="2"/>
        <v>18877.530000000002</v>
      </c>
      <c r="E42" s="19">
        <v>476</v>
      </c>
      <c r="F42" s="10">
        <f t="shared" si="1"/>
        <v>8030.120000000001</v>
      </c>
      <c r="G42" s="19">
        <f t="shared" si="3"/>
        <v>643</v>
      </c>
      <c r="H42" s="55">
        <f t="shared" si="4"/>
        <v>10847.41</v>
      </c>
      <c r="I42" s="9"/>
      <c r="J42" s="9"/>
    </row>
    <row r="43" spans="1:10" s="8" customFormat="1" ht="11.25">
      <c r="A43" s="10" t="s">
        <v>9</v>
      </c>
      <c r="B43" s="10"/>
      <c r="C43" s="10"/>
      <c r="D43" s="63">
        <f t="shared" si="2"/>
        <v>0</v>
      </c>
      <c r="E43" s="19"/>
      <c r="F43" s="10"/>
      <c r="G43" s="19"/>
      <c r="H43" s="55">
        <f>G43*15.2</f>
        <v>0</v>
      </c>
      <c r="J43" s="64"/>
    </row>
    <row r="44" spans="1:10" s="8" customFormat="1" ht="11.25">
      <c r="A44" s="10" t="s">
        <v>28</v>
      </c>
      <c r="B44" s="10">
        <f>SUM(B32:B43)</f>
        <v>15821</v>
      </c>
      <c r="C44" s="10"/>
      <c r="D44" s="63">
        <f>SUM(D32:D43)</f>
        <v>266900.27</v>
      </c>
      <c r="E44" s="19">
        <f>SUM(E32:E43)</f>
        <v>5817</v>
      </c>
      <c r="F44" s="10">
        <f>SUM(F32:F43)</f>
        <v>98132.79000000002</v>
      </c>
      <c r="G44" s="19">
        <f>SUM(G32:G43)</f>
        <v>10004</v>
      </c>
      <c r="H44" s="55">
        <f>SUM(H32:H43)</f>
        <v>168767.48</v>
      </c>
      <c r="I44" s="72"/>
      <c r="J44" s="72"/>
    </row>
    <row r="45" s="9" customFormat="1" ht="11.25">
      <c r="H45" s="53"/>
    </row>
    <row r="46" spans="1:13" s="6" customFormat="1" ht="15.75">
      <c r="A46" s="84" t="s">
        <v>30</v>
      </c>
      <c r="B46" s="84"/>
      <c r="C46" s="84"/>
      <c r="D46" s="84"/>
      <c r="E46" s="84"/>
      <c r="F46" s="84"/>
      <c r="G46" s="84"/>
      <c r="H46" s="65"/>
      <c r="I46" s="44"/>
      <c r="J46" s="44"/>
      <c r="K46" s="44"/>
      <c r="L46" s="44"/>
      <c r="M46" s="44"/>
    </row>
    <row r="47" spans="2:8" s="9" customFormat="1" ht="38.25">
      <c r="B47" s="29" t="s">
        <v>46</v>
      </c>
      <c r="C47" s="66" t="s">
        <v>31</v>
      </c>
      <c r="D47" s="29" t="s">
        <v>40</v>
      </c>
      <c r="E47" s="66" t="s">
        <v>29</v>
      </c>
      <c r="F47" s="14"/>
      <c r="G47" s="14"/>
      <c r="H47" s="53"/>
    </row>
    <row r="48" spans="2:8" s="9" customFormat="1" ht="12.75">
      <c r="B48" s="29" t="s">
        <v>0</v>
      </c>
      <c r="C48" s="29">
        <v>2787</v>
      </c>
      <c r="D48" s="29">
        <v>1.66</v>
      </c>
      <c r="E48" s="29">
        <f>C48*D48</f>
        <v>4626.42</v>
      </c>
      <c r="F48" s="14"/>
      <c r="G48" s="14"/>
      <c r="H48" s="53"/>
    </row>
    <row r="49" spans="2:8" s="9" customFormat="1" ht="12.75">
      <c r="B49" s="29" t="s">
        <v>1</v>
      </c>
      <c r="C49" s="29">
        <v>2848</v>
      </c>
      <c r="D49" s="29">
        <v>1.66</v>
      </c>
      <c r="E49" s="29">
        <f aca="true" t="shared" si="5" ref="E49:E58">C49*D49</f>
        <v>4727.679999999999</v>
      </c>
      <c r="F49" s="14"/>
      <c r="G49" s="14"/>
      <c r="H49" s="53"/>
    </row>
    <row r="50" spans="2:8" s="9" customFormat="1" ht="12.75">
      <c r="B50" s="29" t="s">
        <v>2</v>
      </c>
      <c r="C50" s="29">
        <v>3168</v>
      </c>
      <c r="D50" s="29">
        <v>1.66</v>
      </c>
      <c r="E50" s="29">
        <f t="shared" si="5"/>
        <v>5258.88</v>
      </c>
      <c r="F50" s="14"/>
      <c r="G50" s="14"/>
      <c r="H50" s="53"/>
    </row>
    <row r="51" spans="2:8" s="9" customFormat="1" ht="12.75">
      <c r="B51" s="29" t="s">
        <v>10</v>
      </c>
      <c r="C51" s="29">
        <v>2618</v>
      </c>
      <c r="D51" s="29">
        <v>1.66</v>
      </c>
      <c r="E51" s="29">
        <f t="shared" si="5"/>
        <v>4345.88</v>
      </c>
      <c r="F51" s="14"/>
      <c r="G51" s="14"/>
      <c r="H51" s="53"/>
    </row>
    <row r="52" spans="2:8" s="9" customFormat="1" ht="12.75">
      <c r="B52" s="29" t="s">
        <v>3</v>
      </c>
      <c r="C52" s="29">
        <v>1704</v>
      </c>
      <c r="D52" s="29">
        <v>1.66</v>
      </c>
      <c r="E52" s="29">
        <f t="shared" si="5"/>
        <v>2828.64</v>
      </c>
      <c r="F52" s="14"/>
      <c r="G52" s="14"/>
      <c r="H52" s="53"/>
    </row>
    <row r="53" spans="2:8" s="9" customFormat="1" ht="12.75">
      <c r="B53" s="29" t="s">
        <v>4</v>
      </c>
      <c r="C53" s="29">
        <v>2018</v>
      </c>
      <c r="D53" s="29">
        <v>1.66</v>
      </c>
      <c r="E53" s="29">
        <f t="shared" si="5"/>
        <v>3349.8799999999997</v>
      </c>
      <c r="F53" s="14"/>
      <c r="G53" s="14"/>
      <c r="H53" s="53"/>
    </row>
    <row r="54" spans="2:8" s="9" customFormat="1" ht="12.75">
      <c r="B54" s="29" t="s">
        <v>5</v>
      </c>
      <c r="C54" s="29">
        <v>1325</v>
      </c>
      <c r="D54" s="29">
        <v>1.75</v>
      </c>
      <c r="E54" s="29">
        <f t="shared" si="5"/>
        <v>2318.75</v>
      </c>
      <c r="F54" s="14"/>
      <c r="G54" s="14"/>
      <c r="H54" s="53"/>
    </row>
    <row r="55" spans="2:8" s="9" customFormat="1" ht="12.75">
      <c r="B55" s="29" t="s">
        <v>6</v>
      </c>
      <c r="C55" s="29">
        <v>1455</v>
      </c>
      <c r="D55" s="29">
        <v>1.75</v>
      </c>
      <c r="E55" s="29">
        <f t="shared" si="5"/>
        <v>2546.25</v>
      </c>
      <c r="F55" s="14"/>
      <c r="G55" s="14"/>
      <c r="H55" s="53"/>
    </row>
    <row r="56" spans="2:8" s="9" customFormat="1" ht="12.75">
      <c r="B56" s="29" t="s">
        <v>11</v>
      </c>
      <c r="C56" s="29">
        <v>1636</v>
      </c>
      <c r="D56" s="29">
        <v>1.75</v>
      </c>
      <c r="E56" s="29">
        <f t="shared" si="5"/>
        <v>2863</v>
      </c>
      <c r="F56" s="14"/>
      <c r="G56" s="14"/>
      <c r="H56" s="53"/>
    </row>
    <row r="57" spans="2:8" s="9" customFormat="1" ht="12.75">
      <c r="B57" s="29" t="s">
        <v>7</v>
      </c>
      <c r="C57" s="29">
        <v>2657</v>
      </c>
      <c r="D57" s="29">
        <v>1.75</v>
      </c>
      <c r="E57" s="29">
        <f t="shared" si="5"/>
        <v>4649.75</v>
      </c>
      <c r="F57" s="14"/>
      <c r="G57" s="14"/>
      <c r="H57" s="53"/>
    </row>
    <row r="58" spans="2:8" s="9" customFormat="1" ht="12.75">
      <c r="B58" s="29" t="s">
        <v>8</v>
      </c>
      <c r="C58" s="29">
        <v>2984</v>
      </c>
      <c r="D58" s="29">
        <v>1.75</v>
      </c>
      <c r="E58" s="29">
        <f t="shared" si="5"/>
        <v>5222</v>
      </c>
      <c r="F58" s="14"/>
      <c r="G58" s="14"/>
      <c r="H58" s="53"/>
    </row>
    <row r="59" spans="2:8" s="9" customFormat="1" ht="12.75">
      <c r="B59" s="29" t="s">
        <v>9</v>
      </c>
      <c r="C59" s="29"/>
      <c r="D59" s="29"/>
      <c r="E59" s="29"/>
      <c r="F59" s="14"/>
      <c r="G59" s="14"/>
      <c r="H59" s="53"/>
    </row>
    <row r="60" spans="2:13" s="31" customFormat="1" ht="21.75" customHeight="1">
      <c r="B60" s="29" t="s">
        <v>32</v>
      </c>
      <c r="C60" s="29">
        <f>SUM(C48:C59)</f>
        <v>25200</v>
      </c>
      <c r="D60" s="29"/>
      <c r="E60" s="29">
        <f>SUM(E48:E59)</f>
        <v>42737.130000000005</v>
      </c>
      <c r="F60" s="14"/>
      <c r="G60" s="14"/>
      <c r="H60" s="53"/>
      <c r="I60" s="9"/>
      <c r="J60" s="9"/>
      <c r="K60" s="9"/>
      <c r="L60" s="9"/>
      <c r="M60" s="9"/>
    </row>
    <row r="61" spans="8:9" s="9" customFormat="1" ht="11.25">
      <c r="H61" s="53"/>
      <c r="I61" s="9" t="s">
        <v>69</v>
      </c>
    </row>
    <row r="62" spans="1:13" s="7" customFormat="1" ht="39" customHeight="1">
      <c r="A62" s="85" t="s">
        <v>75</v>
      </c>
      <c r="B62" s="85"/>
      <c r="C62" s="85"/>
      <c r="D62" s="85"/>
      <c r="E62" s="85"/>
      <c r="F62" s="85"/>
      <c r="G62" s="85"/>
      <c r="H62" s="67"/>
      <c r="I62" s="32"/>
      <c r="J62" s="32"/>
      <c r="K62" s="32"/>
      <c r="L62" s="32"/>
      <c r="M62" s="32"/>
    </row>
    <row r="63" s="9" customFormat="1" ht="11.25">
      <c r="H63" s="53"/>
    </row>
    <row r="64" spans="2:8" s="8" customFormat="1" ht="12.75">
      <c r="B64" s="29" t="s">
        <v>46</v>
      </c>
      <c r="C64" s="29" t="s">
        <v>25</v>
      </c>
      <c r="D64" s="29" t="s">
        <v>26</v>
      </c>
      <c r="E64" s="29" t="s">
        <v>12</v>
      </c>
      <c r="H64" s="72"/>
    </row>
    <row r="65" spans="2:8" s="8" customFormat="1" ht="12.75">
      <c r="B65" s="29" t="s">
        <v>14</v>
      </c>
      <c r="C65" s="73">
        <v>36097.15</v>
      </c>
      <c r="D65" s="58">
        <v>78700.45</v>
      </c>
      <c r="E65" s="29">
        <f>SUM(C65:D65)</f>
        <v>114797.6</v>
      </c>
      <c r="H65" s="72"/>
    </row>
    <row r="66" spans="2:8" s="8" customFormat="1" ht="12.75">
      <c r="B66" s="29" t="s">
        <v>15</v>
      </c>
      <c r="C66" s="75">
        <v>39863.65</v>
      </c>
      <c r="D66" s="58">
        <v>106422.75</v>
      </c>
      <c r="E66" s="29">
        <f aca="true" t="shared" si="6" ref="E66:E77">SUM(C66:D66)</f>
        <v>146286.4</v>
      </c>
      <c r="H66" s="72"/>
    </row>
    <row r="67" spans="2:8" s="8" customFormat="1" ht="12.75">
      <c r="B67" s="29" t="s">
        <v>16</v>
      </c>
      <c r="C67" s="73">
        <v>42779.65</v>
      </c>
      <c r="D67" s="58">
        <v>83879.91</v>
      </c>
      <c r="E67" s="29">
        <f t="shared" si="6"/>
        <v>126659.56</v>
      </c>
      <c r="H67" s="72"/>
    </row>
    <row r="68" spans="2:8" s="8" customFormat="1" ht="12.75">
      <c r="B68" s="29" t="s">
        <v>17</v>
      </c>
      <c r="C68" s="73">
        <v>37372.9</v>
      </c>
      <c r="D68" s="58">
        <v>40676.43</v>
      </c>
      <c r="E68" s="29">
        <f t="shared" si="6"/>
        <v>78049.33</v>
      </c>
      <c r="H68" s="72"/>
    </row>
    <row r="69" spans="2:8" s="8" customFormat="1" ht="12.75">
      <c r="B69" s="29" t="s">
        <v>18</v>
      </c>
      <c r="C69" s="73">
        <v>35426.83</v>
      </c>
      <c r="D69" s="70"/>
      <c r="E69" s="29">
        <f t="shared" si="6"/>
        <v>35426.83</v>
      </c>
      <c r="H69" s="72"/>
    </row>
    <row r="70" spans="2:8" s="8" customFormat="1" ht="12.75">
      <c r="B70" s="29" t="s">
        <v>19</v>
      </c>
      <c r="C70" s="73">
        <v>32501.49</v>
      </c>
      <c r="D70" s="70"/>
      <c r="E70" s="29">
        <f t="shared" si="6"/>
        <v>32501.49</v>
      </c>
      <c r="H70" s="72"/>
    </row>
    <row r="71" spans="2:8" s="8" customFormat="1" ht="12.75">
      <c r="B71" s="29" t="s">
        <v>20</v>
      </c>
      <c r="C71" s="73">
        <v>26776.95</v>
      </c>
      <c r="D71" s="70"/>
      <c r="E71" s="29">
        <f t="shared" si="6"/>
        <v>26776.95</v>
      </c>
      <c r="H71" s="72"/>
    </row>
    <row r="72" spans="2:8" s="8" customFormat="1" ht="12.75">
      <c r="B72" s="29" t="s">
        <v>13</v>
      </c>
      <c r="C72" s="73">
        <v>27820.49</v>
      </c>
      <c r="D72" s="70"/>
      <c r="E72" s="29">
        <f t="shared" si="6"/>
        <v>27820.49</v>
      </c>
      <c r="H72" s="72"/>
    </row>
    <row r="73" spans="2:8" s="8" customFormat="1" ht="12.75">
      <c r="B73" s="29" t="s">
        <v>21</v>
      </c>
      <c r="C73" s="73">
        <v>30273.81</v>
      </c>
      <c r="D73" s="70"/>
      <c r="E73" s="29">
        <f t="shared" si="6"/>
        <v>30273.81</v>
      </c>
      <c r="H73" s="72"/>
    </row>
    <row r="74" spans="2:8" s="8" customFormat="1" ht="12.75">
      <c r="B74" s="29" t="s">
        <v>22</v>
      </c>
      <c r="C74" s="73">
        <v>28494.85</v>
      </c>
      <c r="D74" s="58">
        <v>35545.98</v>
      </c>
      <c r="E74" s="29">
        <f t="shared" si="6"/>
        <v>64040.83</v>
      </c>
      <c r="H74" s="72"/>
    </row>
    <row r="75" spans="2:8" s="8" customFormat="1" ht="12.75">
      <c r="B75" s="29" t="s">
        <v>23</v>
      </c>
      <c r="C75" s="73">
        <v>35112.45</v>
      </c>
      <c r="D75" s="58">
        <v>72429.32</v>
      </c>
      <c r="E75" s="29">
        <f>SUM(C75:D75)</f>
        <v>107541.77</v>
      </c>
      <c r="H75" s="72"/>
    </row>
    <row r="76" spans="2:8" s="8" customFormat="1" ht="12.75">
      <c r="B76" s="29" t="s">
        <v>24</v>
      </c>
      <c r="C76" s="74"/>
      <c r="D76" s="70"/>
      <c r="E76" s="29">
        <f t="shared" si="6"/>
        <v>0</v>
      </c>
      <c r="H76" s="72"/>
    </row>
    <row r="77" spans="2:8" s="8" customFormat="1" ht="12.75">
      <c r="B77" s="29" t="s">
        <v>28</v>
      </c>
      <c r="C77" s="74">
        <f>SUM(C65:C76)</f>
        <v>372520.22</v>
      </c>
      <c r="D77" s="70">
        <f>SUM(D65:D76)</f>
        <v>417654.83999999997</v>
      </c>
      <c r="E77" s="29">
        <f t="shared" si="6"/>
        <v>790175.0599999999</v>
      </c>
      <c r="H77" s="72"/>
    </row>
    <row r="78" spans="2:8" s="8" customFormat="1" ht="12.75">
      <c r="B78" s="15"/>
      <c r="C78" s="62"/>
      <c r="D78" s="76"/>
      <c r="E78" s="62"/>
      <c r="H78" s="72"/>
    </row>
    <row r="79" spans="1:8" s="9" customFormat="1" ht="11.25">
      <c r="A79" s="8"/>
      <c r="B79" s="12"/>
      <c r="C79" s="12"/>
      <c r="D79" s="12"/>
      <c r="H79" s="53"/>
    </row>
    <row r="80" spans="1:13" s="15" customFormat="1" ht="12.75">
      <c r="A80" s="8"/>
      <c r="B80" s="12"/>
      <c r="C80" s="12"/>
      <c r="D80" s="12"/>
      <c r="E80" s="9"/>
      <c r="F80" s="9"/>
      <c r="G80" s="9"/>
      <c r="H80" s="53"/>
      <c r="I80" s="9"/>
      <c r="J80" s="9"/>
      <c r="K80" s="9"/>
      <c r="L80" s="9"/>
      <c r="M80" s="9"/>
    </row>
    <row r="81" spans="1:13" ht="11.25">
      <c r="A81" s="9"/>
      <c r="B81" s="9"/>
      <c r="C81" s="9"/>
      <c r="D81" s="9"/>
      <c r="E81" s="9"/>
      <c r="F81" s="9"/>
      <c r="G81" s="9"/>
      <c r="H81" s="53"/>
      <c r="I81" s="9"/>
      <c r="J81" s="9"/>
      <c r="K81" s="9"/>
      <c r="L81" s="9"/>
      <c r="M81" s="9"/>
    </row>
  </sheetData>
  <mergeCells count="7">
    <mergeCell ref="A46:G46"/>
    <mergeCell ref="A62:G62"/>
    <mergeCell ref="A27:F27"/>
    <mergeCell ref="A29:A31"/>
    <mergeCell ref="B29:D30"/>
    <mergeCell ref="E29:H29"/>
    <mergeCell ref="E30:F30"/>
  </mergeCells>
  <printOptions/>
  <pageMargins left="0.7874015748031497" right="0.7874015748031497" top="0.3937007874015748" bottom="0" header="0.5118110236220472" footer="0.5118110236220472"/>
  <pageSetup fitToHeight="1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АНО Центр ТСЖ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2012-12-25T10:01:15Z</cp:lastPrinted>
  <dcterms:created xsi:type="dcterms:W3CDTF">2010-02-16T05:12:58Z</dcterms:created>
  <dcterms:modified xsi:type="dcterms:W3CDTF">2012-12-26T14:10:17Z</dcterms:modified>
  <cp:category/>
  <cp:version/>
  <cp:contentType/>
  <cp:contentStatus/>
</cp:coreProperties>
</file>